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3"/>
  </bookViews>
  <sheets>
    <sheet name="balancesheet" sheetId="1" r:id="rId1"/>
    <sheet name="incomestatement" sheetId="2" r:id="rId2"/>
    <sheet name="statementofchanges  " sheetId="3" r:id="rId3"/>
    <sheet name="cashflow" sheetId="4" r:id="rId4"/>
  </sheets>
  <definedNames>
    <definedName name="_xlnm.Print_Area" localSheetId="0">'balancesheet'!$A$3:$H$71</definedName>
    <definedName name="_xlnm.Print_Area" localSheetId="3">'cashflow'!$A$1:$F$70</definedName>
    <definedName name="_xlnm.Print_Area" localSheetId="1">'incomestatement'!$A$1:$G$49</definedName>
    <definedName name="_xlnm.Print_Area" localSheetId="2">'statementofchanges  '!$A$1:$J$80</definedName>
  </definedNames>
  <calcPr fullCalcOnLoad="1"/>
</workbook>
</file>

<file path=xl/sharedStrings.xml><?xml version="1.0" encoding="utf-8"?>
<sst xmlns="http://schemas.openxmlformats.org/spreadsheetml/2006/main" count="181" uniqueCount="113">
  <si>
    <t>RM'000</t>
  </si>
  <si>
    <t>Provision for taxation</t>
  </si>
  <si>
    <t>Reserves</t>
  </si>
  <si>
    <t>Net tangible assets per share (sen)</t>
  </si>
  <si>
    <t xml:space="preserve"> </t>
  </si>
  <si>
    <t xml:space="preserve">As At </t>
  </si>
  <si>
    <t>Share capital</t>
  </si>
  <si>
    <t>Retained profits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</si>
  <si>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</si>
  <si>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</si>
  <si>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</si>
  <si>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</si>
  <si>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</si>
  <si>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</si>
  <si>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 xml:space="preserve">Finance costs </t>
  </si>
  <si>
    <t>Profit before tax</t>
  </si>
  <si>
    <t>Income tax expense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</si>
  <si>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</si>
  <si>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</si>
  <si>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</si>
  <si>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</si>
  <si>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</si>
  <si>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</si>
  <si>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</si>
  <si>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</si>
  <si>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</si>
  <si>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</si>
  <si>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</si>
  <si>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</si>
  <si>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paid</t>
  </si>
  <si>
    <t>Cash and cash equivalents comprise the following:</t>
  </si>
  <si>
    <t xml:space="preserve">SCOPE INDUSTRIES BERHAD </t>
  </si>
  <si>
    <t>(Company No: 591376-D)</t>
  </si>
  <si>
    <t>Inventories</t>
  </si>
  <si>
    <t>Trade receivables</t>
  </si>
  <si>
    <t>Other receivables and deposits</t>
  </si>
  <si>
    <t>Trade payables</t>
  </si>
  <si>
    <t>Other payables and accruals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</si>
  <si>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</si>
  <si>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</si>
  <si>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</si>
  <si>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</si>
  <si>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Share Premium</t>
  </si>
  <si>
    <t xml:space="preserve">Consolidation </t>
  </si>
  <si>
    <t>Reserve</t>
  </si>
  <si>
    <t>Non -Distributable</t>
  </si>
  <si>
    <t>Distributable</t>
  </si>
  <si>
    <t>Year to date</t>
  </si>
  <si>
    <t>Cost of Sales</t>
  </si>
  <si>
    <t>Administrative expenses</t>
  </si>
  <si>
    <t>(The Condensed Consolidated Income Statements should be read in conjunction with the Annual</t>
  </si>
  <si>
    <t xml:space="preserve">(The Condensed Consolidated Cash Flow Statements should be read in conjunction with </t>
  </si>
  <si>
    <t>Bank borrowing</t>
  </si>
  <si>
    <t>Bankers acceptance</t>
  </si>
  <si>
    <t>Payment of hire purchase creditors</t>
  </si>
  <si>
    <t>(Unaudited)</t>
  </si>
  <si>
    <t>Net profit for the period</t>
  </si>
  <si>
    <t>Bank overdraft</t>
  </si>
  <si>
    <t>Cash and Cash Equivalents at beginning of period</t>
  </si>
  <si>
    <t>Cash and Cash Equivalents at end of period</t>
  </si>
  <si>
    <t>Goodwill on consolidation</t>
  </si>
  <si>
    <t>2005</t>
  </si>
  <si>
    <t>Depreciation</t>
  </si>
  <si>
    <t>Total current assets</t>
  </si>
  <si>
    <t>Total current liabilities</t>
  </si>
  <si>
    <t>Balance at 1 July 2005</t>
  </si>
  <si>
    <t>2006</t>
  </si>
  <si>
    <t>(Audited)</t>
  </si>
  <si>
    <t>NET CURRENT ASSETS</t>
  </si>
  <si>
    <t>Net assets per share (RM)</t>
  </si>
  <si>
    <t>- basic</t>
  </si>
  <si>
    <t>Repayment of term loan</t>
  </si>
  <si>
    <t>30/6/2006</t>
  </si>
  <si>
    <t>Investment in associated company</t>
  </si>
  <si>
    <t xml:space="preserve">30 September </t>
  </si>
  <si>
    <t>30/9/2006</t>
  </si>
  <si>
    <t>Profit from operations</t>
  </si>
  <si>
    <t>Earnings per share (sen)</t>
  </si>
  <si>
    <t>Non-current liabilities</t>
  </si>
  <si>
    <t>Non-current assets</t>
  </si>
  <si>
    <t>-</t>
  </si>
  <si>
    <t>Amount due to an associated company</t>
  </si>
  <si>
    <t>Balance at 1 July 2006</t>
  </si>
  <si>
    <t>Balance at 30 September 2006</t>
  </si>
  <si>
    <t>Associated company</t>
  </si>
  <si>
    <t>Balance at 30 September 2005</t>
  </si>
  <si>
    <t>Financial Report for the year ended 30 June 2006)</t>
  </si>
  <si>
    <t>Annual Financial Report for the year ended 30 June 2006)</t>
  </si>
  <si>
    <t xml:space="preserve"> for the year ended 30 June 2006)</t>
  </si>
  <si>
    <t>Draw down of term loan</t>
  </si>
  <si>
    <t>Prior year adjustment</t>
  </si>
  <si>
    <t>- effects of adopting FRS 3</t>
  </si>
  <si>
    <t>Balance as at 1 July 2006 (as restated)</t>
  </si>
  <si>
    <t>(Decrease)/Increase in payables</t>
  </si>
  <si>
    <t>Decrease in receivables</t>
  </si>
  <si>
    <t>Increase/(Decrease) in inventories</t>
  </si>
  <si>
    <t>Income tax paid</t>
  </si>
  <si>
    <t>Net cash from financing activities</t>
  </si>
  <si>
    <t>Net cash from operating activities</t>
  </si>
  <si>
    <t>the Annual Financial Report for the year ended 30 June 2006)</t>
  </si>
  <si>
    <t>Increase/(Decrease) in amount due to directors</t>
  </si>
  <si>
    <t>Cash generated from operations</t>
  </si>
  <si>
    <t>Net Increase/(Decrease) in Cash and Cash Equivalents</t>
  </si>
  <si>
    <t>ASSETS</t>
  </si>
  <si>
    <t>Current Assets</t>
  </si>
  <si>
    <t>Current liabilities</t>
  </si>
  <si>
    <t>Shareholders' funds</t>
  </si>
  <si>
    <t>Long term liabilities</t>
  </si>
  <si>
    <t xml:space="preserve">Deferred taxation </t>
  </si>
  <si>
    <t>FINANCED BY :</t>
  </si>
  <si>
    <t>Adjustments for :</t>
  </si>
  <si>
    <t>For The Quarter Ended 30 September 2006</t>
  </si>
  <si>
    <t>(The figures have not been audited)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</si>
</sst>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 * #,##0.0_ ;\(#,##0.0\);_ * &quot;-&quot;??_ ;_ @_ "/>
    <numFmt numFmtId="186" formatCode="_ * #,##0.000_ ;\(#,##0.000\)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3" fontId="3" fillId="0" borderId="0" xfId="15" applyNumberFormat="1" applyFont="1" applyAlignment="1">
      <alignment horizontal="centerContinuous" vertical="center"/>
    </xf>
    <xf numFmtId="182" fontId="5" fillId="0" borderId="0" xfId="0" applyNumberFormat="1" applyFont="1" applyAlignment="1">
      <alignment/>
    </xf>
    <xf numFmtId="173" fontId="3" fillId="0" borderId="0" xfId="15" applyNumberFormat="1" applyFont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1" fontId="3" fillId="0" borderId="4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 horizontal="left"/>
    </xf>
    <xf numFmtId="182" fontId="3" fillId="0" borderId="5" xfId="0" applyNumberFormat="1" applyFont="1" applyBorder="1" applyAlignment="1">
      <alignment/>
    </xf>
    <xf numFmtId="181" fontId="3" fillId="0" borderId="6" xfId="0" applyNumberFormat="1" applyFont="1" applyBorder="1" applyAlignment="1">
      <alignment/>
    </xf>
    <xf numFmtId="182" fontId="0" fillId="0" borderId="4" xfId="0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4" xfId="0" applyNumberFormat="1" applyFont="1" applyBorder="1" applyAlignment="1">
      <alignment/>
    </xf>
    <xf numFmtId="0" fontId="2" fillId="0" borderId="7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3" fillId="0" borderId="8" xfId="0" applyNumberFormat="1" applyFont="1" applyBorder="1" applyAlignment="1">
      <alignment/>
    </xf>
    <xf numFmtId="182" fontId="3" fillId="0" borderId="9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3" fontId="3" fillId="0" borderId="0" xfId="15" applyNumberFormat="1" applyFont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2" xfId="0" applyNumberFormat="1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182" fontId="3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6" fillId="0" borderId="11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8" xfId="15" applyNumberFormat="1" applyFont="1" applyBorder="1" applyAlignment="1">
      <alignment/>
    </xf>
    <xf numFmtId="173" fontId="3" fillId="0" borderId="11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6" fillId="0" borderId="8" xfId="0" applyNumberFormat="1" applyFont="1" applyBorder="1" applyAlignment="1">
      <alignment/>
    </xf>
    <xf numFmtId="182" fontId="6" fillId="0" borderId="9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 horizontal="centerContinuous"/>
    </xf>
    <xf numFmtId="0" fontId="2" fillId="0" borderId="14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181" fontId="3" fillId="0" borderId="9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182" fontId="6" fillId="0" borderId="0" xfId="0" applyNumberFormat="1" applyFont="1" applyFill="1" applyAlignment="1">
      <alignment/>
    </xf>
    <xf numFmtId="186" fontId="0" fillId="0" borderId="0" xfId="0" applyNumberFormat="1" applyAlignment="1">
      <alignment/>
    </xf>
    <xf numFmtId="182" fontId="3" fillId="0" borderId="3" xfId="0" applyNumberFormat="1" applyFont="1" applyFill="1" applyBorder="1" applyAlignment="1">
      <alignment/>
    </xf>
    <xf numFmtId="182" fontId="3" fillId="0" borderId="4" xfId="0" applyNumberFormat="1" applyFont="1" applyFill="1" applyBorder="1" applyAlignment="1">
      <alignment/>
    </xf>
    <xf numFmtId="182" fontId="3" fillId="0" borderId="13" xfId="0" applyNumberFormat="1" applyFont="1" applyFill="1" applyBorder="1" applyAlignment="1">
      <alignment/>
    </xf>
    <xf numFmtId="182" fontId="6" fillId="0" borderId="0" xfId="0" applyNumberFormat="1" applyFont="1" applyFill="1" applyAlignment="1">
      <alignment horizontal="center"/>
    </xf>
    <xf numFmtId="182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73" fontId="6" fillId="0" borderId="0" xfId="15" applyNumberFormat="1" applyFont="1" applyFill="1" applyBorder="1" applyAlignment="1">
      <alignment/>
    </xf>
    <xf numFmtId="4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11" fillId="0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 quotePrefix="1">
      <alignment horizontal="left"/>
    </xf>
    <xf numFmtId="0" fontId="10" fillId="0" borderId="0" xfId="0" applyNumberFormat="1" applyFont="1" applyAlignment="1">
      <alignment horizontal="left" vertical="center"/>
    </xf>
    <xf numFmtId="0" fontId="8" fillId="0" borderId="0" xfId="0" applyNumberFormat="1" applyFont="1" applyAlignment="1" quotePrefix="1">
      <alignment horizontal="left" vertical="center"/>
    </xf>
    <xf numFmtId="0" fontId="2" fillId="0" borderId="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workbookViewId="0" topLeftCell="A1">
      <selection activeCell="B8" sqref="B8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5.421875" style="0" customWidth="1"/>
    <col min="6" max="6" width="2.8515625" style="0" customWidth="1"/>
    <col min="7" max="7" width="15.421875" style="0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31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32</v>
      </c>
      <c r="C4" s="1"/>
      <c r="D4" s="4"/>
      <c r="E4" s="4"/>
      <c r="F4" s="4"/>
      <c r="G4" s="4"/>
      <c r="H4" s="4"/>
      <c r="I4" s="4"/>
    </row>
    <row r="5" spans="1:11" ht="15" customHeight="1">
      <c r="A5" s="3"/>
      <c r="B5" s="1"/>
      <c r="C5" s="1"/>
      <c r="D5" s="4"/>
      <c r="E5" s="4"/>
      <c r="F5" s="4"/>
      <c r="G5" s="4"/>
      <c r="H5" s="4"/>
      <c r="I5" s="4"/>
      <c r="K5" s="111"/>
    </row>
    <row r="6" spans="1:11" ht="15" customHeight="1">
      <c r="A6" s="3"/>
      <c r="B6" s="4"/>
      <c r="C6" s="4"/>
      <c r="D6" s="4"/>
      <c r="E6" s="4"/>
      <c r="F6" s="4"/>
      <c r="G6" s="4"/>
      <c r="H6" s="4"/>
      <c r="I6" s="4"/>
      <c r="K6" s="112"/>
    </row>
    <row r="7" spans="1:11" ht="15" customHeight="1">
      <c r="A7" s="3"/>
      <c r="B7" s="22" t="s">
        <v>27</v>
      </c>
      <c r="C7" s="22"/>
      <c r="D7" s="5"/>
      <c r="E7" s="6"/>
      <c r="F7" s="6"/>
      <c r="G7" s="6"/>
      <c r="H7" s="6"/>
      <c r="I7" s="4"/>
      <c r="K7" s="110"/>
    </row>
    <row r="8" spans="1:9" ht="15" customHeight="1">
      <c r="A8" s="3"/>
      <c r="B8" s="134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126" t="s">
        <v>5</v>
      </c>
      <c r="F10" s="126"/>
      <c r="G10" s="126" t="s">
        <v>5</v>
      </c>
      <c r="H10" s="10"/>
      <c r="I10" s="3"/>
    </row>
    <row r="11" spans="1:9" ht="15" customHeight="1">
      <c r="A11" s="3"/>
      <c r="B11" s="8"/>
      <c r="C11" s="8"/>
      <c r="E11" s="11" t="s">
        <v>75</v>
      </c>
      <c r="F11" s="13"/>
      <c r="G11" s="11" t="s">
        <v>72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55</v>
      </c>
      <c r="F13" s="14"/>
      <c r="G13" s="14" t="s">
        <v>67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 t="s">
        <v>103</v>
      </c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16" t="s">
        <v>79</v>
      </c>
      <c r="C16" s="16"/>
      <c r="D16" s="16"/>
      <c r="E16" s="17"/>
      <c r="F16" s="17"/>
      <c r="G16" s="17"/>
      <c r="H16" s="17"/>
      <c r="I16" s="15"/>
    </row>
    <row r="17" spans="1:9" ht="15" customHeight="1">
      <c r="A17" s="3"/>
      <c r="B17" s="8" t="s">
        <v>9</v>
      </c>
      <c r="C17" s="8"/>
      <c r="D17" s="8"/>
      <c r="E17" s="18">
        <v>37968</v>
      </c>
      <c r="F17" s="18"/>
      <c r="G17" s="18">
        <v>37471</v>
      </c>
      <c r="H17" s="18"/>
      <c r="I17" s="15"/>
    </row>
    <row r="18" spans="1:9" ht="15" customHeight="1">
      <c r="A18" s="3"/>
      <c r="B18" s="8"/>
      <c r="C18" s="8"/>
      <c r="D18" s="8"/>
      <c r="E18" s="18"/>
      <c r="F18" s="18"/>
      <c r="G18" s="18"/>
      <c r="H18" s="18"/>
      <c r="I18" s="15"/>
    </row>
    <row r="19" spans="1:9" ht="15" customHeight="1">
      <c r="A19" s="3"/>
      <c r="B19" s="8" t="s">
        <v>60</v>
      </c>
      <c r="C19" s="8"/>
      <c r="D19" s="8"/>
      <c r="E19" s="18">
        <v>2813</v>
      </c>
      <c r="F19" s="18"/>
      <c r="G19" s="18">
        <v>2813</v>
      </c>
      <c r="H19" s="18"/>
      <c r="I19" s="15"/>
    </row>
    <row r="20" spans="1:9" ht="15" customHeight="1">
      <c r="A20" s="3"/>
      <c r="B20" s="8"/>
      <c r="C20" s="8"/>
      <c r="D20" s="8"/>
      <c r="E20" s="18"/>
      <c r="F20" s="18"/>
      <c r="G20" s="18"/>
      <c r="H20" s="18"/>
      <c r="I20" s="15"/>
    </row>
    <row r="21" spans="1:9" ht="15" customHeight="1">
      <c r="A21" s="3"/>
      <c r="B21" s="8" t="s">
        <v>73</v>
      </c>
      <c r="C21" s="8"/>
      <c r="D21" s="8"/>
      <c r="E21" s="18">
        <v>33</v>
      </c>
      <c r="F21" s="18"/>
      <c r="G21" s="18">
        <v>33</v>
      </c>
      <c r="H21" s="18"/>
      <c r="I21" s="15"/>
    </row>
    <row r="22" spans="1:9" ht="15" customHeight="1">
      <c r="A22" s="3"/>
      <c r="B22" s="8"/>
      <c r="C22" s="8"/>
      <c r="D22" s="8"/>
      <c r="E22" s="18"/>
      <c r="F22" s="18"/>
      <c r="G22" s="18"/>
      <c r="H22" s="18"/>
      <c r="I22" s="15"/>
    </row>
    <row r="23" spans="1:9" ht="15" customHeight="1">
      <c r="A23" s="3"/>
      <c r="B23" s="16" t="s">
        <v>104</v>
      </c>
      <c r="C23" s="8"/>
      <c r="D23" s="8"/>
      <c r="E23" s="18"/>
      <c r="F23" s="18"/>
      <c r="G23" s="18"/>
      <c r="H23" s="18"/>
      <c r="I23" s="15"/>
    </row>
    <row r="24" spans="1:9" ht="15" customHeight="1">
      <c r="A24" s="3"/>
      <c r="B24" s="8" t="s">
        <v>33</v>
      </c>
      <c r="C24" s="8"/>
      <c r="D24" s="26"/>
      <c r="E24" s="18">
        <v>7117</v>
      </c>
      <c r="F24" s="19"/>
      <c r="G24" s="18">
        <v>7645</v>
      </c>
      <c r="H24" s="18"/>
      <c r="I24" s="15"/>
    </row>
    <row r="25" spans="1:9" ht="15" customHeight="1">
      <c r="A25" s="3"/>
      <c r="B25" s="8" t="s">
        <v>34</v>
      </c>
      <c r="C25" s="8"/>
      <c r="D25" s="26"/>
      <c r="E25" s="18">
        <v>9356</v>
      </c>
      <c r="F25" s="19"/>
      <c r="G25" s="18">
        <v>9299</v>
      </c>
      <c r="H25" s="18"/>
      <c r="I25" s="15"/>
    </row>
    <row r="26" spans="1:11" ht="15" customHeight="1">
      <c r="A26" s="3"/>
      <c r="B26" s="8" t="s">
        <v>35</v>
      </c>
      <c r="C26" s="8"/>
      <c r="D26" s="26"/>
      <c r="E26" s="18">
        <f>904+1100</f>
        <v>2004</v>
      </c>
      <c r="F26" s="19"/>
      <c r="G26" s="18">
        <f>491+1058</f>
        <v>1549</v>
      </c>
      <c r="H26" s="18"/>
      <c r="I26" s="15"/>
      <c r="J26" s="53"/>
      <c r="K26" s="53"/>
    </row>
    <row r="27" spans="1:9" ht="15" customHeight="1">
      <c r="A27" s="3"/>
      <c r="B27" s="8" t="s">
        <v>8</v>
      </c>
      <c r="C27" s="8"/>
      <c r="D27" s="26"/>
      <c r="E27" s="18">
        <v>2248</v>
      </c>
      <c r="F27" s="19"/>
      <c r="G27" s="18">
        <v>334</v>
      </c>
      <c r="H27" s="18"/>
      <c r="I27" s="15"/>
    </row>
    <row r="28" spans="1:9" ht="15" customHeight="1">
      <c r="A28" s="3"/>
      <c r="B28" s="8" t="s">
        <v>63</v>
      </c>
      <c r="C28" s="8"/>
      <c r="D28" s="8"/>
      <c r="E28" s="24">
        <f>SUM(E24:E27)</f>
        <v>20725</v>
      </c>
      <c r="F28" s="19"/>
      <c r="G28" s="24">
        <f>SUM(G24:G27)</f>
        <v>18827</v>
      </c>
      <c r="H28" s="18"/>
      <c r="I28" s="15"/>
    </row>
    <row r="29" spans="1:9" ht="15" customHeight="1">
      <c r="A29" s="3"/>
      <c r="B29" s="8"/>
      <c r="C29" s="8"/>
      <c r="D29" s="8"/>
      <c r="E29" s="19"/>
      <c r="F29" s="19"/>
      <c r="G29" s="19"/>
      <c r="H29" s="18"/>
      <c r="I29" s="15"/>
    </row>
    <row r="30" spans="1:9" ht="15" customHeight="1">
      <c r="A30" s="3"/>
      <c r="B30" s="16" t="s">
        <v>105</v>
      </c>
      <c r="C30" s="16"/>
      <c r="D30" s="16"/>
      <c r="E30" s="18"/>
      <c r="F30" s="19"/>
      <c r="G30" s="18"/>
      <c r="H30" s="18"/>
      <c r="I30" s="15"/>
    </row>
    <row r="31" spans="1:9" ht="15" customHeight="1">
      <c r="A31" s="3"/>
      <c r="B31" s="8"/>
      <c r="C31" s="8"/>
      <c r="D31" s="8"/>
      <c r="E31" s="18"/>
      <c r="F31" s="19"/>
      <c r="G31" s="18"/>
      <c r="H31" s="18"/>
      <c r="I31" s="15"/>
    </row>
    <row r="32" spans="1:9" ht="15" customHeight="1">
      <c r="A32" s="3"/>
      <c r="B32" s="8" t="s">
        <v>36</v>
      </c>
      <c r="C32" s="8"/>
      <c r="D32" s="8"/>
      <c r="E32" s="18">
        <v>3856</v>
      </c>
      <c r="F32" s="19"/>
      <c r="G32" s="18">
        <v>4103</v>
      </c>
      <c r="H32" s="18"/>
      <c r="I32" s="15"/>
    </row>
    <row r="33" spans="1:9" ht="15" customHeight="1">
      <c r="A33" s="3"/>
      <c r="B33" s="8" t="s">
        <v>37</v>
      </c>
      <c r="C33" s="8"/>
      <c r="D33" s="8"/>
      <c r="E33" s="117">
        <v>1969</v>
      </c>
      <c r="F33" s="19"/>
      <c r="G33" s="117">
        <v>2346</v>
      </c>
      <c r="H33" s="18"/>
      <c r="I33" s="15"/>
    </row>
    <row r="34" spans="1:9" ht="15" customHeight="1">
      <c r="A34" s="3"/>
      <c r="B34" s="8" t="s">
        <v>81</v>
      </c>
      <c r="C34" s="8"/>
      <c r="D34" s="8"/>
      <c r="E34" s="117">
        <v>471</v>
      </c>
      <c r="F34" s="19"/>
      <c r="G34" s="122" t="s">
        <v>80</v>
      </c>
      <c r="H34" s="18"/>
      <c r="I34" s="15"/>
    </row>
    <row r="35" spans="1:9" ht="15" customHeight="1">
      <c r="A35" s="3"/>
      <c r="B35" s="8" t="s">
        <v>52</v>
      </c>
      <c r="C35" s="8"/>
      <c r="D35" s="8"/>
      <c r="E35" s="117">
        <v>5437</v>
      </c>
      <c r="F35" s="19"/>
      <c r="G35" s="117">
        <v>3750</v>
      </c>
      <c r="H35" s="18"/>
      <c r="I35" s="15"/>
    </row>
    <row r="36" spans="1:9" ht="15" customHeight="1">
      <c r="A36" s="3"/>
      <c r="B36" s="8" t="s">
        <v>1</v>
      </c>
      <c r="C36" s="8"/>
      <c r="D36" s="26"/>
      <c r="E36" s="18">
        <v>136</v>
      </c>
      <c r="F36" s="19"/>
      <c r="G36" s="18">
        <v>136</v>
      </c>
      <c r="H36" s="18"/>
      <c r="I36" s="15"/>
    </row>
    <row r="37" spans="1:9" ht="15" customHeight="1">
      <c r="A37" s="3"/>
      <c r="B37" s="8" t="s">
        <v>64</v>
      </c>
      <c r="C37" s="8"/>
      <c r="D37" s="18"/>
      <c r="E37" s="24">
        <f>SUM(E32:E36)</f>
        <v>11869</v>
      </c>
      <c r="F37" s="19"/>
      <c r="G37" s="24">
        <f>SUM(G32:G36)</f>
        <v>10335</v>
      </c>
      <c r="H37" s="18"/>
      <c r="I37" s="15"/>
    </row>
    <row r="38" spans="1:9" ht="15" customHeight="1">
      <c r="A38" s="3"/>
      <c r="B38" s="8"/>
      <c r="C38" s="8"/>
      <c r="D38" s="8"/>
      <c r="E38" s="18"/>
      <c r="F38" s="19"/>
      <c r="G38" s="18"/>
      <c r="H38" s="18"/>
      <c r="I38" s="15"/>
    </row>
    <row r="39" spans="1:9" ht="15" customHeight="1">
      <c r="A39" s="3"/>
      <c r="B39" s="16" t="s">
        <v>68</v>
      </c>
      <c r="C39" s="114"/>
      <c r="D39" s="33"/>
      <c r="E39" s="18">
        <f>E28-E37</f>
        <v>8856</v>
      </c>
      <c r="F39" s="19"/>
      <c r="G39" s="18">
        <f>G28-G37</f>
        <v>8492</v>
      </c>
      <c r="H39" s="18"/>
      <c r="I39" s="15"/>
    </row>
    <row r="40" spans="1:9" ht="15" customHeight="1">
      <c r="A40" s="3"/>
      <c r="B40" s="16"/>
      <c r="C40" s="16"/>
      <c r="D40" s="33"/>
      <c r="E40" s="18"/>
      <c r="F40" s="19"/>
      <c r="G40" s="18"/>
      <c r="H40" s="18"/>
      <c r="I40" s="15"/>
    </row>
    <row r="41" spans="1:9" ht="15" customHeight="1">
      <c r="A41" s="3"/>
      <c r="B41" s="16"/>
      <c r="C41" s="16"/>
      <c r="D41" s="16"/>
      <c r="E41" s="61">
        <f>E17+E39+E19+E21</f>
        <v>49670</v>
      </c>
      <c r="F41" s="19"/>
      <c r="G41" s="61">
        <f>G17+G39+G19+G21</f>
        <v>48809</v>
      </c>
      <c r="H41" s="18"/>
      <c r="I41" s="15"/>
    </row>
    <row r="42" spans="1:9" ht="15" customHeight="1" thickBot="1">
      <c r="A42" s="3"/>
      <c r="B42" s="8"/>
      <c r="C42" s="8"/>
      <c r="D42" s="8"/>
      <c r="E42" s="102"/>
      <c r="F42" s="19"/>
      <c r="G42" s="102"/>
      <c r="H42" s="18"/>
      <c r="I42" s="15"/>
    </row>
    <row r="43" spans="1:9" ht="15" customHeight="1" thickTop="1">
      <c r="A43" s="3"/>
      <c r="B43" s="82"/>
      <c r="C43" s="82"/>
      <c r="D43" s="82"/>
      <c r="E43" s="19"/>
      <c r="F43" s="19"/>
      <c r="G43" s="19"/>
      <c r="H43" s="18"/>
      <c r="I43" s="15"/>
    </row>
    <row r="44" spans="1:9" ht="15" customHeight="1">
      <c r="A44" s="3"/>
      <c r="B44" s="8"/>
      <c r="C44" s="8"/>
      <c r="D44" s="8"/>
      <c r="E44" s="19"/>
      <c r="F44" s="18"/>
      <c r="G44" s="19"/>
      <c r="H44" s="18"/>
      <c r="I44" s="15"/>
    </row>
    <row r="45" spans="1:9" ht="15" customHeight="1">
      <c r="A45" s="3"/>
      <c r="B45" s="16" t="s">
        <v>109</v>
      </c>
      <c r="C45" s="16"/>
      <c r="D45" s="16"/>
      <c r="E45" s="18"/>
      <c r="F45" s="18"/>
      <c r="G45" s="18"/>
      <c r="H45" s="18"/>
      <c r="I45" s="15"/>
    </row>
    <row r="46" spans="1:9" ht="15" customHeight="1">
      <c r="A46" s="3"/>
      <c r="B46" s="8"/>
      <c r="C46" s="8"/>
      <c r="D46" s="8"/>
      <c r="E46" s="18"/>
      <c r="F46" s="18"/>
      <c r="G46" s="18"/>
      <c r="H46" s="18"/>
      <c r="I46" s="15"/>
    </row>
    <row r="47" spans="1:9" ht="15" customHeight="1">
      <c r="A47" s="3"/>
      <c r="B47" s="8" t="s">
        <v>6</v>
      </c>
      <c r="C47" s="8"/>
      <c r="D47" s="8"/>
      <c r="E47" s="18">
        <v>26818</v>
      </c>
      <c r="F47" s="18"/>
      <c r="G47" s="18">
        <v>26818</v>
      </c>
      <c r="H47" s="18"/>
      <c r="I47" s="15"/>
    </row>
    <row r="48" spans="1:9" ht="15" customHeight="1">
      <c r="A48" s="3"/>
      <c r="B48" s="8" t="s">
        <v>2</v>
      </c>
      <c r="C48" s="8"/>
      <c r="D48" s="26"/>
      <c r="E48" s="18">
        <f>'statementofchanges  '!C31+'statementofchanges  '!D31+'statementofchanges  '!F31</f>
        <v>18215</v>
      </c>
      <c r="F48" s="18"/>
      <c r="G48" s="18">
        <v>17847</v>
      </c>
      <c r="H48" s="18"/>
      <c r="I48" s="15"/>
    </row>
    <row r="49" spans="1:9" ht="15" customHeight="1">
      <c r="A49" s="3"/>
      <c r="B49" s="8" t="s">
        <v>106</v>
      </c>
      <c r="C49" s="8"/>
      <c r="D49" s="8"/>
      <c r="E49" s="24">
        <f>E48+E47</f>
        <v>45033</v>
      </c>
      <c r="F49" s="18"/>
      <c r="G49" s="24">
        <f>G48+G47</f>
        <v>44665</v>
      </c>
      <c r="H49" s="18"/>
      <c r="I49" s="15"/>
    </row>
    <row r="50" spans="1:9" ht="15" customHeight="1">
      <c r="A50" s="3"/>
      <c r="B50" s="8"/>
      <c r="C50" s="8"/>
      <c r="D50" s="8"/>
      <c r="E50" s="18"/>
      <c r="F50" s="18"/>
      <c r="G50" s="18"/>
      <c r="H50" s="18"/>
      <c r="I50" s="15"/>
    </row>
    <row r="51" spans="1:9" ht="15" customHeight="1">
      <c r="A51" s="3"/>
      <c r="B51" s="8"/>
      <c r="C51" s="8"/>
      <c r="D51" s="8"/>
      <c r="E51" s="18"/>
      <c r="F51" s="18"/>
      <c r="G51" s="18"/>
      <c r="H51" s="18"/>
      <c r="I51" s="15"/>
    </row>
    <row r="52" spans="1:9" ht="15" customHeight="1">
      <c r="A52" s="3"/>
      <c r="B52" s="16" t="s">
        <v>78</v>
      </c>
      <c r="C52" s="8"/>
      <c r="D52" s="8"/>
      <c r="E52" s="18"/>
      <c r="F52" s="18"/>
      <c r="G52" s="18"/>
      <c r="H52" s="18"/>
      <c r="I52" s="15"/>
    </row>
    <row r="53" spans="1:9" ht="15" customHeight="1">
      <c r="A53" s="3"/>
      <c r="B53" s="8" t="s">
        <v>108</v>
      </c>
      <c r="C53" s="8"/>
      <c r="D53" s="8"/>
      <c r="E53" s="18">
        <v>2938</v>
      </c>
      <c r="F53" s="18"/>
      <c r="G53" s="18">
        <v>2769</v>
      </c>
      <c r="H53" s="18"/>
      <c r="I53" s="15"/>
    </row>
    <row r="54" spans="1:9" ht="15" customHeight="1">
      <c r="A54" s="3"/>
      <c r="B54" s="8" t="s">
        <v>107</v>
      </c>
      <c r="C54" s="8"/>
      <c r="D54" s="8"/>
      <c r="E54" s="117">
        <v>1699</v>
      </c>
      <c r="F54" s="18"/>
      <c r="G54" s="117">
        <v>1375</v>
      </c>
      <c r="H54" s="18"/>
      <c r="I54" s="15"/>
    </row>
    <row r="55" spans="1:9" ht="15" customHeight="1">
      <c r="A55" s="3"/>
      <c r="B55" s="8"/>
      <c r="C55" s="8"/>
      <c r="D55" s="8"/>
      <c r="E55" s="18"/>
      <c r="F55" s="19"/>
      <c r="G55" s="18"/>
      <c r="H55" s="18"/>
      <c r="I55" s="15"/>
    </row>
    <row r="56" spans="1:9" ht="15" customHeight="1">
      <c r="A56" s="3"/>
      <c r="B56" s="8"/>
      <c r="C56" s="8"/>
      <c r="D56" s="16"/>
      <c r="E56" s="101">
        <f>SUM(E49:E54)</f>
        <v>49670</v>
      </c>
      <c r="F56" s="19"/>
      <c r="G56" s="101">
        <f>SUM(G49:G54)</f>
        <v>48809</v>
      </c>
      <c r="H56" s="18"/>
      <c r="I56" s="15"/>
    </row>
    <row r="57" spans="1:9" ht="15" customHeight="1" hidden="1">
      <c r="A57" s="3"/>
      <c r="B57" s="3"/>
      <c r="C57" s="3"/>
      <c r="D57" s="3"/>
      <c r="E57" s="21"/>
      <c r="F57" s="21"/>
      <c r="G57" s="21"/>
      <c r="H57" s="20"/>
      <c r="I57" s="15"/>
    </row>
    <row r="58" spans="1:9" ht="15" customHeight="1" hidden="1" thickBot="1">
      <c r="A58" s="3"/>
      <c r="B58" s="3" t="s">
        <v>3</v>
      </c>
      <c r="C58" s="3"/>
      <c r="D58" s="3"/>
      <c r="E58" s="21" t="e">
        <f>ROUND((+E49-#REF!)/E47,2)*100</f>
        <v>#REF!</v>
      </c>
      <c r="F58" s="21"/>
      <c r="G58" s="21" t="e">
        <f>ROUND((+G49-#REF!)/G47,2)*100</f>
        <v>#REF!</v>
      </c>
      <c r="H58" s="20"/>
      <c r="I58" s="15"/>
    </row>
    <row r="59" spans="1:9" ht="15" customHeight="1" hidden="1">
      <c r="A59" s="3"/>
      <c r="B59" s="3"/>
      <c r="C59" s="3"/>
      <c r="D59" s="3"/>
      <c r="E59" s="21"/>
      <c r="F59" s="21"/>
      <c r="G59" s="21"/>
      <c r="H59" s="20"/>
      <c r="I59" s="15"/>
    </row>
    <row r="60" spans="1:9" ht="15" customHeight="1" hidden="1">
      <c r="A60" s="3"/>
      <c r="B60" s="3"/>
      <c r="C60" s="3"/>
      <c r="D60" s="3"/>
      <c r="E60" s="21" t="s">
        <v>4</v>
      </c>
      <c r="F60" s="21"/>
      <c r="G60" s="21" t="s">
        <v>4</v>
      </c>
      <c r="H60" s="20"/>
      <c r="I60" s="15"/>
    </row>
    <row r="61" spans="1:9" ht="15" customHeight="1" thickBot="1">
      <c r="A61" s="3"/>
      <c r="B61" s="3"/>
      <c r="C61" s="3"/>
      <c r="D61" s="3"/>
      <c r="E61" s="62"/>
      <c r="F61" s="21"/>
      <c r="G61" s="62"/>
      <c r="H61" s="20"/>
      <c r="I61" s="15"/>
    </row>
    <row r="62" spans="1:9" ht="15" customHeight="1" thickTop="1">
      <c r="A62" s="3"/>
      <c r="B62" s="3"/>
      <c r="C62" s="3"/>
      <c r="D62" s="3"/>
      <c r="E62" s="20"/>
      <c r="F62" s="21"/>
      <c r="G62" s="20"/>
      <c r="H62" s="20"/>
      <c r="I62" s="15"/>
    </row>
    <row r="63" spans="1:9" ht="15" customHeight="1" thickBot="1">
      <c r="A63" s="3"/>
      <c r="B63" s="115" t="s">
        <v>69</v>
      </c>
      <c r="C63" s="115"/>
      <c r="D63" s="3"/>
      <c r="E63" s="113">
        <f>E49/268180</f>
        <v>0.1679207994630472</v>
      </c>
      <c r="F63" s="20"/>
      <c r="G63" s="113">
        <f>G49/268180</f>
        <v>0.1665485867700798</v>
      </c>
      <c r="H63" s="20"/>
      <c r="I63" s="15"/>
    </row>
    <row r="64" spans="1:11" ht="15" customHeight="1" thickTop="1">
      <c r="A64" s="3"/>
      <c r="B64" s="3"/>
      <c r="C64" s="3"/>
      <c r="D64" s="3"/>
      <c r="E64" s="20"/>
      <c r="F64" s="20"/>
      <c r="G64" s="20"/>
      <c r="H64" s="20"/>
      <c r="I64" s="15"/>
      <c r="K64" t="s">
        <v>4</v>
      </c>
    </row>
    <row r="65" spans="1:9" ht="15" customHeight="1">
      <c r="A65" s="3"/>
      <c r="B65" s="45"/>
      <c r="C65" s="3"/>
      <c r="D65" s="3"/>
      <c r="E65" s="20"/>
      <c r="F65" s="20"/>
      <c r="G65" s="20"/>
      <c r="H65" s="20"/>
      <c r="I65" s="15"/>
    </row>
    <row r="66" spans="1:9" ht="15" customHeight="1">
      <c r="A66" s="3"/>
      <c r="B66" s="3"/>
      <c r="C66" s="3"/>
      <c r="D66" s="3"/>
      <c r="E66" s="20"/>
      <c r="F66" s="20"/>
      <c r="G66" s="20"/>
      <c r="H66" s="20"/>
      <c r="I66" s="15"/>
    </row>
    <row r="67" spans="1:9" ht="15" customHeight="1">
      <c r="A67" s="3"/>
      <c r="B67" s="3"/>
      <c r="C67" s="3"/>
      <c r="D67" s="3"/>
      <c r="E67" s="20"/>
      <c r="F67" s="20"/>
      <c r="G67" s="20"/>
      <c r="H67" s="20"/>
      <c r="I67" s="15"/>
    </row>
    <row r="68" spans="1:9" ht="15" customHeight="1">
      <c r="A68" s="3"/>
      <c r="B68" s="108" t="s">
        <v>21</v>
      </c>
      <c r="C68" s="78"/>
      <c r="D68" s="78"/>
      <c r="E68" s="78"/>
      <c r="F68" s="78"/>
      <c r="G68" s="78"/>
      <c r="H68" s="20"/>
      <c r="I68" s="15"/>
    </row>
    <row r="69" spans="1:9" ht="15" customHeight="1">
      <c r="A69" s="3"/>
      <c r="B69" s="135" t="s">
        <v>87</v>
      </c>
      <c r="C69" s="135"/>
      <c r="D69" s="135"/>
      <c r="E69" s="135"/>
      <c r="F69" s="135"/>
      <c r="G69" s="135"/>
      <c r="H69" s="20"/>
      <c r="I69" s="15"/>
    </row>
    <row r="70" spans="1:9" ht="15" customHeight="1">
      <c r="A70" s="3"/>
      <c r="B70" s="3"/>
      <c r="C70" s="3"/>
      <c r="D70" s="3"/>
      <c r="E70" s="20"/>
      <c r="F70" s="20"/>
      <c r="G70" s="20"/>
      <c r="H70" s="20"/>
      <c r="I70" s="15"/>
    </row>
    <row r="71" spans="1:9" ht="15" customHeight="1">
      <c r="A71" s="3"/>
      <c r="B71" s="3"/>
      <c r="C71" s="3"/>
      <c r="D71" s="3"/>
      <c r="E71" s="20"/>
      <c r="F71" s="20"/>
      <c r="G71" s="20"/>
      <c r="H71" s="20"/>
      <c r="I71" s="15"/>
    </row>
  </sheetData>
  <mergeCells count="1">
    <mergeCell ref="B69:G69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79" r:id="rId1"/>
  <headerFooter alignWithMargins="0">
    <oddHeader xml:space="preserve">&amp;R
&amp;8 </oddHeader>
    <oddFooter xml:space="preserve">&amp;CPage 1&amp;R&amp;8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90" zoomScaleNormal="90" workbookViewId="0" topLeftCell="A1">
      <selection activeCell="B23" sqref="B23"/>
    </sheetView>
  </sheetViews>
  <sheetFormatPr defaultColWidth="9.140625" defaultRowHeight="12.75"/>
  <cols>
    <col min="1" max="1" width="35.28125" style="0" customWidth="1"/>
    <col min="2" max="3" width="18.7109375" style="0" customWidth="1"/>
    <col min="4" max="4" width="1.7109375" style="0" customWidth="1"/>
    <col min="5" max="5" width="18.7109375" style="0" customWidth="1"/>
    <col min="6" max="6" width="18.8515625" style="0" customWidth="1"/>
    <col min="7" max="7" width="2.28125" style="0" customWidth="1"/>
    <col min="8" max="8" width="15.7109375" style="60" customWidth="1"/>
    <col min="9" max="9" width="14.421875" style="60" customWidth="1"/>
    <col min="10" max="10" width="13.421875" style="60" customWidth="1"/>
    <col min="11" max="16" width="9.140625" style="60" customWidth="1"/>
  </cols>
  <sheetData>
    <row r="1" spans="1:4" ht="18">
      <c r="A1" s="23" t="s">
        <v>31</v>
      </c>
      <c r="B1" s="3"/>
      <c r="C1" s="3"/>
      <c r="D1" s="3"/>
    </row>
    <row r="2" spans="1:6" ht="13.5" customHeight="1">
      <c r="A2" s="1" t="s">
        <v>32</v>
      </c>
      <c r="B2" s="77"/>
      <c r="C2" s="77"/>
      <c r="D2" s="77"/>
      <c r="E2" s="77"/>
      <c r="F2" s="77"/>
    </row>
    <row r="3" spans="1:4" ht="15">
      <c r="A3" s="3"/>
      <c r="B3" s="3"/>
      <c r="C3" s="3"/>
      <c r="D3" s="3"/>
    </row>
    <row r="4" spans="1:6" ht="18">
      <c r="A4" s="84" t="s">
        <v>20</v>
      </c>
      <c r="B4" s="78"/>
      <c r="C4" s="78"/>
      <c r="D4" s="78"/>
      <c r="E4" s="78"/>
      <c r="F4" s="78"/>
    </row>
    <row r="5" spans="1:8" ht="15.75">
      <c r="A5" s="136" t="s">
        <v>111</v>
      </c>
      <c r="B5" s="136"/>
      <c r="C5" s="136"/>
      <c r="D5" s="136"/>
      <c r="E5" s="136"/>
      <c r="F5" s="136"/>
      <c r="G5" s="136"/>
      <c r="H5" s="136"/>
    </row>
    <row r="6" spans="1:5" ht="15.75">
      <c r="A6" s="134" t="s">
        <v>112</v>
      </c>
      <c r="B6" s="3"/>
      <c r="C6" s="3"/>
      <c r="D6" s="3"/>
      <c r="E6" t="s">
        <v>4</v>
      </c>
    </row>
    <row r="7" spans="1:8" ht="15">
      <c r="A7" s="3"/>
      <c r="B7" s="83"/>
      <c r="C7" s="83"/>
      <c r="D7" s="83"/>
      <c r="E7" s="66"/>
      <c r="F7" s="66"/>
      <c r="H7" s="60" t="s">
        <v>4</v>
      </c>
    </row>
    <row r="8" spans="1:10" ht="15.75">
      <c r="A8" s="3"/>
      <c r="B8" s="38"/>
      <c r="C8" s="38"/>
      <c r="D8" s="39"/>
      <c r="E8" s="132"/>
      <c r="F8" s="37"/>
      <c r="H8" s="56"/>
      <c r="I8" s="56"/>
      <c r="J8" s="57"/>
    </row>
    <row r="9" spans="1:10" ht="15.75">
      <c r="A9" s="3" t="s">
        <v>4</v>
      </c>
      <c r="B9" s="38" t="s">
        <v>10</v>
      </c>
      <c r="C9" s="38" t="s">
        <v>10</v>
      </c>
      <c r="D9" s="39"/>
      <c r="E9" s="37" t="s">
        <v>47</v>
      </c>
      <c r="F9" s="37" t="s">
        <v>47</v>
      </c>
      <c r="H9" s="67" t="s">
        <v>4</v>
      </c>
      <c r="I9" s="67" t="s">
        <v>4</v>
      </c>
      <c r="J9" s="57"/>
    </row>
    <row r="10" spans="1:10" ht="15.75">
      <c r="A10" s="3"/>
      <c r="B10" s="85" t="s">
        <v>74</v>
      </c>
      <c r="C10" s="85" t="s">
        <v>74</v>
      </c>
      <c r="D10" s="85"/>
      <c r="E10" s="85" t="s">
        <v>74</v>
      </c>
      <c r="F10" s="85" t="s">
        <v>74</v>
      </c>
      <c r="H10" s="58"/>
      <c r="I10" s="58"/>
      <c r="J10" s="56"/>
    </row>
    <row r="11" spans="1:10" ht="15.75">
      <c r="A11" s="3"/>
      <c r="B11" s="85" t="s">
        <v>66</v>
      </c>
      <c r="C11" s="85" t="s">
        <v>61</v>
      </c>
      <c r="D11" s="39"/>
      <c r="E11" s="85" t="s">
        <v>66</v>
      </c>
      <c r="F11" s="85" t="s">
        <v>61</v>
      </c>
      <c r="H11" s="58"/>
      <c r="I11" s="58"/>
      <c r="J11" s="56"/>
    </row>
    <row r="12" spans="1:9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67" t="s">
        <v>4</v>
      </c>
      <c r="I12" s="56"/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124"/>
    </row>
    <row r="15" spans="1:6" ht="15">
      <c r="A15" s="3" t="s">
        <v>4</v>
      </c>
      <c r="B15" s="42"/>
      <c r="C15" s="42"/>
      <c r="D15" s="42"/>
      <c r="E15" s="44"/>
      <c r="F15" s="44"/>
    </row>
    <row r="16" spans="1:10" ht="15.75">
      <c r="A16" s="45" t="s">
        <v>12</v>
      </c>
      <c r="B16" s="119">
        <v>13395</v>
      </c>
      <c r="C16" s="46">
        <v>8283</v>
      </c>
      <c r="D16" s="119"/>
      <c r="E16" s="119">
        <v>13395</v>
      </c>
      <c r="F16" s="46">
        <v>8283</v>
      </c>
      <c r="H16" s="21"/>
      <c r="I16" s="21"/>
      <c r="J16" s="21"/>
    </row>
    <row r="17" spans="1:10" ht="15.75">
      <c r="A17" s="45"/>
      <c r="B17" s="119"/>
      <c r="D17" s="119"/>
      <c r="E17" s="119"/>
      <c r="F17" s="44"/>
      <c r="H17" s="21"/>
      <c r="I17" s="21"/>
      <c r="J17" s="21"/>
    </row>
    <row r="18" spans="1:10" ht="15.75">
      <c r="A18" s="45" t="s">
        <v>48</v>
      </c>
      <c r="B18" s="120">
        <f>-11591+923</f>
        <v>-10668</v>
      </c>
      <c r="C18" s="54">
        <v>-5647</v>
      </c>
      <c r="D18" s="120"/>
      <c r="E18" s="120">
        <f>-11591+923</f>
        <v>-10668</v>
      </c>
      <c r="F18" s="54">
        <v>-5647</v>
      </c>
      <c r="H18" s="21"/>
      <c r="I18" s="21"/>
      <c r="J18" s="21"/>
    </row>
    <row r="19" spans="1:10" ht="15">
      <c r="A19" s="3"/>
      <c r="B19" s="119">
        <f>SUM(B16:B18)</f>
        <v>2727</v>
      </c>
      <c r="C19" s="46">
        <f>SUM(C16:C18)</f>
        <v>2636</v>
      </c>
      <c r="D19" s="119"/>
      <c r="E19" s="119">
        <f>SUM(E16:E18)</f>
        <v>2727</v>
      </c>
      <c r="F19" s="46">
        <f>SUM(F16:F18)</f>
        <v>2636</v>
      </c>
      <c r="H19" s="21"/>
      <c r="I19" s="21"/>
      <c r="J19" s="21"/>
    </row>
    <row r="20" spans="1:10" ht="15">
      <c r="A20" s="3"/>
      <c r="B20" s="119"/>
      <c r="D20" s="119"/>
      <c r="E20" s="119"/>
      <c r="F20" s="44"/>
      <c r="H20" s="21"/>
      <c r="I20" s="21"/>
      <c r="J20" s="21"/>
    </row>
    <row r="21" spans="1:10" ht="15.75">
      <c r="A21" s="45" t="s">
        <v>62</v>
      </c>
      <c r="B21" s="119">
        <v>-1114</v>
      </c>
      <c r="C21" s="46">
        <v>-1061</v>
      </c>
      <c r="D21" s="119"/>
      <c r="E21" s="119">
        <v>-1114</v>
      </c>
      <c r="F21" s="46">
        <v>-1061</v>
      </c>
      <c r="H21" s="21"/>
      <c r="I21" s="21"/>
      <c r="J21" s="21"/>
    </row>
    <row r="22" spans="1:10" ht="15">
      <c r="A22" s="3"/>
      <c r="B22" s="119"/>
      <c r="C22" s="46"/>
      <c r="D22" s="119"/>
      <c r="E22" s="119"/>
      <c r="F22" s="46"/>
      <c r="H22" s="21"/>
      <c r="I22" s="21"/>
      <c r="J22" s="21"/>
    </row>
    <row r="23" spans="1:10" ht="15.75">
      <c r="A23" s="45" t="s">
        <v>49</v>
      </c>
      <c r="B23" s="119">
        <f>-82-922</f>
        <v>-1004</v>
      </c>
      <c r="C23" s="46">
        <v>-913</v>
      </c>
      <c r="D23" s="119"/>
      <c r="E23" s="119">
        <f>-82-922</f>
        <v>-1004</v>
      </c>
      <c r="F23" s="46">
        <v>-913</v>
      </c>
      <c r="H23" s="21"/>
      <c r="I23" s="21"/>
      <c r="J23" s="21"/>
    </row>
    <row r="24" spans="2:10" ht="15">
      <c r="B24" s="121"/>
      <c r="C24" s="123"/>
      <c r="D24" s="119"/>
      <c r="E24" s="121"/>
      <c r="F24" s="123"/>
      <c r="H24" s="21"/>
      <c r="I24" s="21"/>
      <c r="J24" s="21"/>
    </row>
    <row r="25" spans="1:10" ht="15.75">
      <c r="A25" s="48" t="s">
        <v>76</v>
      </c>
      <c r="B25" s="119">
        <f>SUM(B19:B23)</f>
        <v>609</v>
      </c>
      <c r="C25" s="46">
        <f>SUM(C19:C23)</f>
        <v>662</v>
      </c>
      <c r="D25" s="119"/>
      <c r="E25" s="119">
        <f>SUM(E19:E23)</f>
        <v>609</v>
      </c>
      <c r="F25" s="46">
        <f>SUM(F19:F23)</f>
        <v>662</v>
      </c>
      <c r="H25" s="21"/>
      <c r="I25" s="21"/>
      <c r="J25" s="21"/>
    </row>
    <row r="26" spans="1:10" ht="15.75">
      <c r="A26" s="45"/>
      <c r="B26" s="46"/>
      <c r="C26" s="46"/>
      <c r="D26" s="46"/>
      <c r="E26" s="46"/>
      <c r="F26" s="46"/>
      <c r="H26" s="21"/>
      <c r="I26" s="21"/>
      <c r="J26" s="21"/>
    </row>
    <row r="27" spans="1:10" ht="15.75">
      <c r="A27" s="45" t="s">
        <v>14</v>
      </c>
      <c r="B27" s="46">
        <v>-99</v>
      </c>
      <c r="C27" s="46">
        <v>-35</v>
      </c>
      <c r="D27" s="46"/>
      <c r="E27" s="46">
        <v>-99</v>
      </c>
      <c r="F27" s="46">
        <v>-35</v>
      </c>
      <c r="H27" s="21"/>
      <c r="I27" s="21"/>
      <c r="J27" s="21"/>
    </row>
    <row r="28" spans="1:10" ht="15.75">
      <c r="A28" s="48" t="s">
        <v>4</v>
      </c>
      <c r="B28" s="46"/>
      <c r="C28" s="46"/>
      <c r="D28" s="46"/>
      <c r="E28" s="46"/>
      <c r="F28" s="46"/>
      <c r="H28" s="21" t="s">
        <v>4</v>
      </c>
      <c r="I28" s="21"/>
      <c r="J28" s="21"/>
    </row>
    <row r="29" spans="1:10" ht="15.75">
      <c r="A29" s="45" t="s">
        <v>13</v>
      </c>
      <c r="B29" s="54">
        <v>32</v>
      </c>
      <c r="C29" s="54">
        <v>0</v>
      </c>
      <c r="D29" s="54"/>
      <c r="E29" s="54">
        <v>32</v>
      </c>
      <c r="F29" s="54">
        <v>0</v>
      </c>
      <c r="H29" s="21"/>
      <c r="I29" s="21"/>
      <c r="J29" s="21"/>
    </row>
    <row r="30" spans="1:10" ht="15.75">
      <c r="A30" s="45"/>
      <c r="B30" s="46"/>
      <c r="C30" s="46"/>
      <c r="D30" s="21"/>
      <c r="E30" s="46"/>
      <c r="F30" s="46"/>
      <c r="H30" s="21"/>
      <c r="I30" s="21"/>
      <c r="J30" s="21"/>
    </row>
    <row r="31" spans="1:10" ht="15.75">
      <c r="A31" s="45" t="s">
        <v>15</v>
      </c>
      <c r="B31" s="46">
        <f>SUM(B25:B29)</f>
        <v>542</v>
      </c>
      <c r="C31" s="46">
        <f>SUM(C25:C29)</f>
        <v>627</v>
      </c>
      <c r="D31" s="46"/>
      <c r="E31" s="46">
        <f>SUM(E25:E29)</f>
        <v>542</v>
      </c>
      <c r="F31" s="46">
        <f>SUM(F25:F29)</f>
        <v>627</v>
      </c>
      <c r="H31" s="21" t="s">
        <v>4</v>
      </c>
      <c r="I31" s="21"/>
      <c r="J31" s="21"/>
    </row>
    <row r="32" spans="1:10" ht="15.75">
      <c r="A32" s="45"/>
      <c r="B32" s="46"/>
      <c r="C32" s="46"/>
      <c r="D32" s="46"/>
      <c r="E32" s="46"/>
      <c r="F32" s="46"/>
      <c r="H32" s="21"/>
      <c r="I32" s="21" t="s">
        <v>4</v>
      </c>
      <c r="J32" s="21"/>
    </row>
    <row r="33" spans="1:10" ht="15.75">
      <c r="A33" s="45" t="s">
        <v>16</v>
      </c>
      <c r="B33" s="54">
        <v>-174</v>
      </c>
      <c r="C33" s="54">
        <v>-116</v>
      </c>
      <c r="D33" s="54"/>
      <c r="E33" s="54">
        <v>-174</v>
      </c>
      <c r="F33" s="54">
        <v>-116</v>
      </c>
      <c r="H33" s="21"/>
      <c r="I33" s="21"/>
      <c r="J33" s="21"/>
    </row>
    <row r="34" spans="1:10" ht="15.75">
      <c r="A34" s="45"/>
      <c r="B34" s="46"/>
      <c r="C34" s="46"/>
      <c r="D34" s="46"/>
      <c r="E34" s="46"/>
      <c r="F34" s="46"/>
      <c r="H34" s="21" t="s">
        <v>4</v>
      </c>
      <c r="I34" s="21"/>
      <c r="J34" s="21"/>
    </row>
    <row r="35" spans="1:10" ht="16.5" thickBot="1">
      <c r="A35" s="48" t="s">
        <v>56</v>
      </c>
      <c r="B35" s="49">
        <f>SUM(B31:B33)</f>
        <v>368</v>
      </c>
      <c r="C35" s="49">
        <f>SUM(C31:C33)</f>
        <v>511</v>
      </c>
      <c r="D35" s="49">
        <f>SUM(D31:D33)</f>
        <v>0</v>
      </c>
      <c r="E35" s="49">
        <f>SUM(E31:E33)</f>
        <v>368</v>
      </c>
      <c r="F35" s="49">
        <f>SUM(F31:F33)</f>
        <v>511</v>
      </c>
      <c r="H35" s="21"/>
      <c r="I35" s="21"/>
      <c r="J35" s="21"/>
    </row>
    <row r="36" spans="1:10" ht="15.75">
      <c r="A36" s="45"/>
      <c r="B36" s="46"/>
      <c r="C36" s="46"/>
      <c r="D36" s="46"/>
      <c r="E36" s="46"/>
      <c r="F36" s="46"/>
      <c r="H36" s="21"/>
      <c r="I36" s="21"/>
      <c r="J36" s="21"/>
    </row>
    <row r="37" spans="1:10" ht="15.75">
      <c r="A37" s="45"/>
      <c r="B37" s="46"/>
      <c r="C37" s="46"/>
      <c r="D37" s="46"/>
      <c r="E37" s="46"/>
      <c r="F37" s="46"/>
      <c r="H37" s="21"/>
      <c r="I37" s="21"/>
      <c r="J37" s="21"/>
    </row>
    <row r="38" spans="1:10" ht="15.75">
      <c r="A38" s="116" t="s">
        <v>77</v>
      </c>
      <c r="B38" s="42"/>
      <c r="C38" s="42"/>
      <c r="D38" s="42"/>
      <c r="E38" s="42"/>
      <c r="F38" s="42"/>
      <c r="H38" s="21"/>
      <c r="I38" s="21"/>
      <c r="J38" s="21"/>
    </row>
    <row r="39" spans="1:10" ht="16.5" thickBot="1">
      <c r="A39" s="45" t="s">
        <v>70</v>
      </c>
      <c r="B39" s="50">
        <f>B35/268182*100</f>
        <v>0.1372202459523756</v>
      </c>
      <c r="C39" s="50">
        <f>C35/268182*100</f>
        <v>0.19054224370017378</v>
      </c>
      <c r="D39" s="46"/>
      <c r="E39" s="50">
        <f>E35/268182*100</f>
        <v>0.1372202459523756</v>
      </c>
      <c r="F39" s="50">
        <f>F35/268182*100</f>
        <v>0.19054224370017378</v>
      </c>
      <c r="H39" s="59"/>
      <c r="I39" s="59"/>
      <c r="J39" s="21"/>
    </row>
    <row r="40" spans="2:10" ht="15">
      <c r="B40" s="46" t="s">
        <v>4</v>
      </c>
      <c r="C40" s="46" t="s">
        <v>4</v>
      </c>
      <c r="D40" s="46"/>
      <c r="E40" s="46" t="s">
        <v>4</v>
      </c>
      <c r="F40" s="46" t="s">
        <v>4</v>
      </c>
      <c r="H40" s="21"/>
      <c r="I40" s="21"/>
      <c r="J40" s="21"/>
    </row>
    <row r="41" spans="2:6" ht="12.75">
      <c r="B41" s="51"/>
      <c r="C41" s="51"/>
      <c r="D41" s="52"/>
      <c r="E41" s="51"/>
      <c r="F41" s="51"/>
    </row>
    <row r="42" spans="2:6" ht="12.75">
      <c r="B42" s="53"/>
      <c r="C42" s="53"/>
      <c r="D42" s="53"/>
      <c r="E42" s="53"/>
      <c r="F42" s="53"/>
    </row>
    <row r="43" spans="2:6" ht="12.75">
      <c r="B43" s="53"/>
      <c r="C43" s="53"/>
      <c r="D43" s="53"/>
      <c r="E43" s="53"/>
      <c r="F43" s="53"/>
    </row>
    <row r="44" spans="1:6" ht="15.75">
      <c r="A44" s="64"/>
      <c r="B44" s="53"/>
      <c r="C44" s="53"/>
      <c r="D44" s="53"/>
      <c r="E44" s="53"/>
      <c r="F44" s="53"/>
    </row>
    <row r="45" spans="1:6" ht="15.75">
      <c r="A45" s="64"/>
      <c r="B45" s="118"/>
      <c r="C45" s="53"/>
      <c r="D45" s="53"/>
      <c r="E45" s="118"/>
      <c r="F45" s="53"/>
    </row>
    <row r="46" spans="2:6" ht="12.75">
      <c r="B46" s="53"/>
      <c r="C46" s="53"/>
      <c r="D46" s="53"/>
      <c r="E46" s="53"/>
      <c r="F46" s="53"/>
    </row>
    <row r="47" spans="1:6" ht="15.75">
      <c r="A47" s="108" t="s">
        <v>50</v>
      </c>
      <c r="B47" s="78"/>
      <c r="C47" s="78"/>
      <c r="D47" s="78"/>
      <c r="E47" s="78"/>
      <c r="F47" s="78"/>
    </row>
    <row r="48" spans="1:6" ht="15.75">
      <c r="A48" s="135" t="s">
        <v>86</v>
      </c>
      <c r="B48" s="135"/>
      <c r="C48" s="135"/>
      <c r="D48" s="135"/>
      <c r="E48" s="135"/>
      <c r="F48" s="135"/>
    </row>
    <row r="49" ht="12.75">
      <c r="C49" t="s">
        <v>4</v>
      </c>
    </row>
  </sheetData>
  <mergeCells count="2">
    <mergeCell ref="A48:F48"/>
    <mergeCell ref="A5:H5"/>
  </mergeCells>
  <printOptions/>
  <pageMargins left="0.98" right="0.2" top="1" bottom="1" header="0.5" footer="0.5"/>
  <pageSetup fitToHeight="1" fitToWidth="1" horizontalDpi="600" verticalDpi="600" orientation="portrait" paperSize="9" scale="80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0"/>
  <sheetViews>
    <sheetView zoomScale="90" zoomScaleNormal="90" workbookViewId="0" topLeftCell="A13">
      <selection activeCell="A8" sqref="A8"/>
    </sheetView>
  </sheetViews>
  <sheetFormatPr defaultColWidth="9.140625" defaultRowHeight="12.75"/>
  <cols>
    <col min="1" max="1" width="44.42187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0" customWidth="1"/>
    <col min="10" max="10" width="8.8515625" style="60" customWidth="1"/>
    <col min="11" max="11" width="17.421875" style="60" customWidth="1"/>
    <col min="12" max="12" width="16.28125" style="60" customWidth="1"/>
    <col min="13" max="13" width="0.42578125" style="60" customWidth="1"/>
    <col min="14" max="14" width="18.00390625" style="60" customWidth="1"/>
    <col min="15" max="15" width="17.28125" style="60" customWidth="1"/>
    <col min="16" max="16" width="16.00390625" style="60" customWidth="1"/>
    <col min="17" max="17" width="46.57421875" style="60" customWidth="1"/>
    <col min="18" max="19" width="17.421875" style="60" customWidth="1"/>
    <col min="20" max="20" width="16.28125" style="60" customWidth="1"/>
    <col min="21" max="21" width="0.42578125" style="60" customWidth="1"/>
    <col min="22" max="22" width="18.00390625" style="60" customWidth="1"/>
    <col min="23" max="23" width="17.28125" style="60" customWidth="1"/>
    <col min="24" max="160" width="16.00390625" style="60" customWidth="1"/>
    <col min="161" max="16384" width="16.00390625" style="0" customWidth="1"/>
  </cols>
  <sheetData>
    <row r="2" spans="1:2" ht="18">
      <c r="A2" s="23" t="s">
        <v>31</v>
      </c>
      <c r="B2" s="23"/>
    </row>
    <row r="3" spans="1:21" ht="20.25" customHeight="1">
      <c r="A3" s="1" t="s">
        <v>32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37"/>
      <c r="B4" s="137"/>
      <c r="C4" s="137"/>
      <c r="D4" s="137"/>
      <c r="E4" s="137"/>
      <c r="F4" s="137"/>
      <c r="G4" s="137"/>
      <c r="H4" s="137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38" t="s">
        <v>26</v>
      </c>
      <c r="B6" s="138"/>
      <c r="C6" s="138"/>
      <c r="D6" s="138"/>
      <c r="E6" s="138"/>
      <c r="F6" s="138"/>
      <c r="G6" s="138"/>
      <c r="H6" s="138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</row>
    <row r="7" spans="1:24" ht="15.75">
      <c r="A7" s="136" t="s">
        <v>111</v>
      </c>
      <c r="B7" s="136"/>
      <c r="C7" s="136"/>
      <c r="D7" s="136"/>
      <c r="E7" s="136"/>
      <c r="F7" s="136"/>
      <c r="G7" s="136"/>
      <c r="H7" s="136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24" ht="36" customHeight="1">
      <c r="A8" s="134" t="s">
        <v>112</v>
      </c>
      <c r="B8" s="47"/>
      <c r="C8" s="47"/>
      <c r="D8" s="47"/>
      <c r="E8" s="47"/>
      <c r="F8" s="47"/>
      <c r="G8" s="47"/>
      <c r="H8" s="47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ht="53.25" customHeight="1">
      <c r="A9" s="133"/>
      <c r="B9" s="47"/>
      <c r="C9" s="47"/>
      <c r="D9" s="47"/>
      <c r="E9" s="47"/>
      <c r="F9" s="47"/>
      <c r="G9" s="47"/>
      <c r="H9" s="47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1" ht="15.75">
      <c r="A10" s="3"/>
      <c r="B10" s="83"/>
      <c r="C10" s="141" t="s">
        <v>45</v>
      </c>
      <c r="D10" s="142"/>
      <c r="E10" s="83"/>
      <c r="F10" s="104" t="s">
        <v>46</v>
      </c>
      <c r="G10" s="66"/>
      <c r="I10" s="2"/>
      <c r="J10" s="2"/>
      <c r="K10" s="2"/>
      <c r="L10" s="2"/>
      <c r="M10" s="2"/>
      <c r="Q10" s="2"/>
      <c r="R10" s="2"/>
      <c r="S10" s="2"/>
      <c r="T10" s="2"/>
      <c r="U10" s="2"/>
    </row>
    <row r="11" spans="1:24" ht="15.75">
      <c r="A11" s="93"/>
      <c r="B11" s="37"/>
      <c r="C11" s="37"/>
      <c r="D11" s="39"/>
      <c r="E11" s="55"/>
      <c r="F11" s="37"/>
      <c r="G11" s="37"/>
      <c r="H11" s="73" t="s">
        <v>11</v>
      </c>
      <c r="I11" s="79"/>
      <c r="J11" s="56"/>
      <c r="K11" s="56"/>
      <c r="L11" s="57"/>
      <c r="M11" s="57"/>
      <c r="N11" s="67"/>
      <c r="O11" s="67"/>
      <c r="P11" s="57"/>
      <c r="Q11" s="2"/>
      <c r="R11" s="56"/>
      <c r="S11" s="56"/>
      <c r="T11" s="57"/>
      <c r="U11" s="57"/>
      <c r="V11" s="67"/>
      <c r="W11" s="67"/>
      <c r="X11" s="57"/>
    </row>
    <row r="12" spans="1:24" ht="15.75">
      <c r="A12" s="39"/>
      <c r="B12" s="40" t="s">
        <v>17</v>
      </c>
      <c r="C12" s="40" t="s">
        <v>42</v>
      </c>
      <c r="D12" s="40" t="s">
        <v>43</v>
      </c>
      <c r="E12" s="55"/>
      <c r="F12" s="40" t="s">
        <v>7</v>
      </c>
      <c r="G12" s="40" t="s">
        <v>18</v>
      </c>
      <c r="H12" s="73"/>
      <c r="I12" s="2"/>
      <c r="J12" s="58"/>
      <c r="K12" s="58"/>
      <c r="L12" s="57"/>
      <c r="M12" s="57"/>
      <c r="N12" s="58"/>
      <c r="O12" s="58"/>
      <c r="P12" s="57"/>
      <c r="Q12" s="2"/>
      <c r="R12" s="58"/>
      <c r="S12" s="58"/>
      <c r="T12" s="57"/>
      <c r="U12" s="57"/>
      <c r="V12" s="58"/>
      <c r="W12" s="58"/>
      <c r="X12" s="57"/>
    </row>
    <row r="13" spans="1:24" ht="15.75">
      <c r="A13" s="39"/>
      <c r="B13" s="38"/>
      <c r="C13" s="38"/>
      <c r="D13" s="38" t="s">
        <v>44</v>
      </c>
      <c r="E13" s="55"/>
      <c r="F13" s="37"/>
      <c r="G13" s="38"/>
      <c r="H13" s="74" t="s">
        <v>0</v>
      </c>
      <c r="I13" s="2"/>
      <c r="J13" s="56"/>
      <c r="K13" s="56"/>
      <c r="L13" s="56"/>
      <c r="M13" s="57"/>
      <c r="N13" s="56"/>
      <c r="O13" s="56"/>
      <c r="P13" s="56"/>
      <c r="Q13" s="2"/>
      <c r="R13" s="56"/>
      <c r="S13" s="56"/>
      <c r="T13" s="56"/>
      <c r="U13" s="57"/>
      <c r="V13" s="56"/>
      <c r="W13" s="56"/>
      <c r="X13" s="56"/>
    </row>
    <row r="14" spans="1:21" ht="15.75">
      <c r="A14" s="94"/>
      <c r="B14" s="63" t="s">
        <v>0</v>
      </c>
      <c r="C14" s="63" t="s">
        <v>0</v>
      </c>
      <c r="D14" s="63" t="s">
        <v>0</v>
      </c>
      <c r="E14" s="63"/>
      <c r="F14" s="63" t="s">
        <v>0</v>
      </c>
      <c r="G14" s="63" t="s">
        <v>0</v>
      </c>
      <c r="H14" s="65"/>
      <c r="I14" s="2"/>
      <c r="J14" s="59"/>
      <c r="K14" s="59"/>
      <c r="L14" s="59"/>
      <c r="M14" s="59"/>
      <c r="Q14" s="2"/>
      <c r="R14" s="59"/>
      <c r="S14" s="59"/>
      <c r="T14" s="59"/>
      <c r="U14" s="59"/>
    </row>
    <row r="15" spans="1:21" ht="15">
      <c r="A15" s="3"/>
      <c r="B15" s="60"/>
      <c r="C15" s="60"/>
      <c r="D15" s="60"/>
      <c r="E15" s="59"/>
      <c r="F15" s="60"/>
      <c r="G15" s="60"/>
      <c r="H15" s="60"/>
      <c r="I15" s="2"/>
      <c r="J15" s="59"/>
      <c r="K15" s="59"/>
      <c r="L15" s="59"/>
      <c r="M15" s="59"/>
      <c r="Q15" s="2"/>
      <c r="R15" s="59"/>
      <c r="S15" s="59"/>
      <c r="T15" s="59"/>
      <c r="U15" s="59"/>
    </row>
    <row r="16" spans="1:21" ht="15">
      <c r="A16" s="3"/>
      <c r="B16" s="60"/>
      <c r="C16" s="60"/>
      <c r="D16" s="60"/>
      <c r="E16" s="59"/>
      <c r="F16" s="60"/>
      <c r="G16" s="60"/>
      <c r="H16" s="60"/>
      <c r="I16" s="2"/>
      <c r="J16" s="59"/>
      <c r="K16" s="59"/>
      <c r="L16" s="59"/>
      <c r="M16" s="59"/>
      <c r="Q16" s="2"/>
      <c r="R16" s="59"/>
      <c r="S16" s="59"/>
      <c r="T16" s="59"/>
      <c r="U16" s="59"/>
    </row>
    <row r="17" spans="1:21" ht="15.75">
      <c r="A17" s="130">
        <v>2006</v>
      </c>
      <c r="B17" s="60"/>
      <c r="C17" s="60"/>
      <c r="D17" s="60"/>
      <c r="E17" s="59"/>
      <c r="F17" s="60"/>
      <c r="G17" s="60"/>
      <c r="H17" s="60"/>
      <c r="I17" s="2"/>
      <c r="J17" s="59"/>
      <c r="K17" s="59"/>
      <c r="L17" s="59"/>
      <c r="M17" s="59"/>
      <c r="Q17" s="2"/>
      <c r="R17" s="59"/>
      <c r="S17" s="59"/>
      <c r="T17" s="59"/>
      <c r="U17" s="59"/>
    </row>
    <row r="18" spans="1:21" ht="15">
      <c r="A18" s="3"/>
      <c r="B18" s="60"/>
      <c r="C18" s="60"/>
      <c r="D18" s="60"/>
      <c r="E18" s="59"/>
      <c r="F18" s="60"/>
      <c r="G18" s="60"/>
      <c r="H18" s="60"/>
      <c r="I18" s="2"/>
      <c r="J18" s="59"/>
      <c r="K18" s="59"/>
      <c r="L18" s="59"/>
      <c r="M18" s="59"/>
      <c r="Q18" s="2"/>
      <c r="R18" s="59"/>
      <c r="S18" s="59"/>
      <c r="T18" s="59"/>
      <c r="U18" s="59"/>
    </row>
    <row r="20" spans="1:21" ht="15">
      <c r="A20" s="3" t="s">
        <v>82</v>
      </c>
      <c r="B20" s="105">
        <v>26818</v>
      </c>
      <c r="C20" s="21">
        <v>9364</v>
      </c>
      <c r="D20" s="21">
        <v>3466</v>
      </c>
      <c r="E20" s="21"/>
      <c r="F20" s="21">
        <f>5017</f>
        <v>5017</v>
      </c>
      <c r="G20" s="21">
        <f>SUM(B20:F20)</f>
        <v>44665</v>
      </c>
      <c r="H20" s="60"/>
      <c r="I20" s="2"/>
      <c r="J20" s="59"/>
      <c r="K20" s="59"/>
      <c r="L20" s="59"/>
      <c r="M20" s="59"/>
      <c r="Q20" s="2"/>
      <c r="R20" s="59"/>
      <c r="S20" s="59"/>
      <c r="T20" s="59"/>
      <c r="U20" s="59"/>
    </row>
    <row r="21" spans="1:21" ht="15">
      <c r="A21" s="3"/>
      <c r="B21" s="105"/>
      <c r="C21" s="21"/>
      <c r="D21" s="21"/>
      <c r="E21" s="21"/>
      <c r="F21" s="21"/>
      <c r="G21" s="21"/>
      <c r="H21" s="60"/>
      <c r="I21" s="2"/>
      <c r="J21" s="59"/>
      <c r="K21" s="59"/>
      <c r="L21" s="59"/>
      <c r="M21" s="59"/>
      <c r="Q21" s="2"/>
      <c r="R21" s="59"/>
      <c r="S21" s="59"/>
      <c r="T21" s="59"/>
      <c r="U21" s="59"/>
    </row>
    <row r="22" spans="1:24" ht="15.75">
      <c r="A22" s="127" t="s">
        <v>90</v>
      </c>
      <c r="B22" s="21"/>
      <c r="C22" s="21"/>
      <c r="D22" s="21"/>
      <c r="E22" s="21"/>
      <c r="F22" s="21"/>
      <c r="G22" s="21"/>
      <c r="H22" s="21"/>
      <c r="I22" s="76"/>
      <c r="J22" s="21"/>
      <c r="K22" s="21"/>
      <c r="L22" s="21"/>
      <c r="M22" s="21"/>
      <c r="N22" s="21"/>
      <c r="O22" s="21"/>
      <c r="P22" s="21"/>
      <c r="Q22" s="76"/>
      <c r="R22" s="21"/>
      <c r="S22" s="21"/>
      <c r="T22" s="21"/>
      <c r="U22" s="21"/>
      <c r="V22" s="21"/>
      <c r="W22" s="21"/>
      <c r="X22" s="21"/>
    </row>
    <row r="23" spans="1:24" ht="15.75">
      <c r="A23" s="128" t="s">
        <v>91</v>
      </c>
      <c r="B23" s="21">
        <v>0</v>
      </c>
      <c r="C23" s="21">
        <v>0</v>
      </c>
      <c r="D23" s="21">
        <v>-3466</v>
      </c>
      <c r="E23" s="21"/>
      <c r="F23" s="21">
        <v>3466</v>
      </c>
      <c r="G23" s="21">
        <f>SUM(B23:F23)</f>
        <v>0</v>
      </c>
      <c r="H23" s="21"/>
      <c r="I23" s="76"/>
      <c r="J23" s="21"/>
      <c r="K23" s="21"/>
      <c r="L23" s="21"/>
      <c r="M23" s="21"/>
      <c r="N23" s="21"/>
      <c r="O23" s="21"/>
      <c r="P23" s="21"/>
      <c r="Q23" s="76"/>
      <c r="R23" s="21"/>
      <c r="S23" s="21"/>
      <c r="T23" s="21"/>
      <c r="U23" s="21"/>
      <c r="V23" s="21"/>
      <c r="W23" s="21"/>
      <c r="X23" s="21"/>
    </row>
    <row r="24" spans="1:24" ht="15.75">
      <c r="A24" s="128"/>
      <c r="B24" s="75"/>
      <c r="C24" s="75"/>
      <c r="D24" s="75"/>
      <c r="E24" s="75"/>
      <c r="F24" s="75"/>
      <c r="G24" s="75"/>
      <c r="H24" s="21"/>
      <c r="I24" s="76"/>
      <c r="J24" s="21"/>
      <c r="K24" s="21"/>
      <c r="L24" s="21"/>
      <c r="M24" s="21"/>
      <c r="N24" s="21"/>
      <c r="O24" s="21"/>
      <c r="P24" s="21"/>
      <c r="Q24" s="76"/>
      <c r="R24" s="21"/>
      <c r="S24" s="21"/>
      <c r="T24" s="21"/>
      <c r="U24" s="21"/>
      <c r="V24" s="21"/>
      <c r="W24" s="21"/>
      <c r="X24" s="21"/>
    </row>
    <row r="25" spans="1:24" ht="15.75">
      <c r="A25" s="128"/>
      <c r="B25" s="21"/>
      <c r="C25" s="21"/>
      <c r="D25" s="21"/>
      <c r="E25" s="21"/>
      <c r="F25" s="21"/>
      <c r="G25" s="21"/>
      <c r="H25" s="21"/>
      <c r="I25" s="76"/>
      <c r="J25" s="21"/>
      <c r="K25" s="21"/>
      <c r="L25" s="21"/>
      <c r="M25" s="21"/>
      <c r="N25" s="21"/>
      <c r="O25" s="21"/>
      <c r="P25" s="21"/>
      <c r="Q25" s="76"/>
      <c r="R25" s="21"/>
      <c r="S25" s="21"/>
      <c r="T25" s="21"/>
      <c r="U25" s="21"/>
      <c r="V25" s="21"/>
      <c r="W25" s="21"/>
      <c r="X25" s="21"/>
    </row>
    <row r="26" spans="1:24" ht="15.75">
      <c r="A26" s="127" t="s">
        <v>92</v>
      </c>
      <c r="B26" s="21">
        <f>SUM(B20:B24)</f>
        <v>26818</v>
      </c>
      <c r="C26" s="21">
        <f>SUM(C20:C24)</f>
        <v>9364</v>
      </c>
      <c r="D26" s="21">
        <f>SUM(D20:D24)</f>
        <v>0</v>
      </c>
      <c r="E26" s="21"/>
      <c r="F26" s="21">
        <f>SUM(F20:F24)</f>
        <v>8483</v>
      </c>
      <c r="G26" s="21">
        <f>SUM(G20:G24)</f>
        <v>44665</v>
      </c>
      <c r="H26" s="21"/>
      <c r="I26" s="76"/>
      <c r="J26" s="21"/>
      <c r="K26" s="21"/>
      <c r="L26" s="21"/>
      <c r="M26" s="21"/>
      <c r="N26" s="21"/>
      <c r="O26" s="21"/>
      <c r="P26" s="21"/>
      <c r="Q26" s="76"/>
      <c r="R26" s="21"/>
      <c r="S26" s="21"/>
      <c r="T26" s="21"/>
      <c r="U26" s="21"/>
      <c r="V26" s="21"/>
      <c r="W26" s="21"/>
      <c r="X26" s="21"/>
    </row>
    <row r="27" spans="1:24" ht="15.75">
      <c r="A27" s="129"/>
      <c r="B27" s="21"/>
      <c r="C27" s="21"/>
      <c r="D27" s="21"/>
      <c r="E27" s="21"/>
      <c r="F27" s="21"/>
      <c r="G27" s="21"/>
      <c r="H27" s="21"/>
      <c r="I27" s="76"/>
      <c r="J27" s="21"/>
      <c r="K27" s="21"/>
      <c r="L27" s="21"/>
      <c r="M27" s="21"/>
      <c r="N27" s="21"/>
      <c r="O27" s="21"/>
      <c r="P27" s="21"/>
      <c r="Q27" s="76"/>
      <c r="R27" s="21"/>
      <c r="S27" s="21"/>
      <c r="T27" s="21"/>
      <c r="U27" s="21"/>
      <c r="V27" s="21"/>
      <c r="W27" s="21"/>
      <c r="X27" s="21"/>
    </row>
    <row r="28" spans="1:24" ht="15.75">
      <c r="A28" s="3" t="s">
        <v>56</v>
      </c>
      <c r="B28" s="21">
        <v>0</v>
      </c>
      <c r="C28" s="21">
        <v>0</v>
      </c>
      <c r="D28" s="21">
        <v>0</v>
      </c>
      <c r="E28" s="21"/>
      <c r="F28" s="21">
        <f>incomestatement!B35</f>
        <v>368</v>
      </c>
      <c r="G28" s="21">
        <f>SUM(B28:F28)</f>
        <v>368</v>
      </c>
      <c r="H28" s="75">
        <f>+F28-G28</f>
        <v>0</v>
      </c>
      <c r="I28" s="76"/>
      <c r="J28" s="21"/>
      <c r="K28" s="21"/>
      <c r="L28" s="21"/>
      <c r="M28" s="21"/>
      <c r="N28" s="21"/>
      <c r="O28" s="21"/>
      <c r="P28" s="21"/>
      <c r="Q28" s="76"/>
      <c r="R28" s="21"/>
      <c r="S28" s="21"/>
      <c r="T28" s="21"/>
      <c r="U28" s="21"/>
      <c r="V28" s="21"/>
      <c r="W28" s="21"/>
      <c r="X28" s="21"/>
    </row>
    <row r="29" spans="1:24" ht="15">
      <c r="A29" s="3"/>
      <c r="B29" s="21"/>
      <c r="C29" s="21"/>
      <c r="D29" s="21"/>
      <c r="E29" s="21"/>
      <c r="F29" s="21"/>
      <c r="G29" s="21"/>
      <c r="H29" s="21">
        <f>SUM(H22:H28)</f>
        <v>0</v>
      </c>
      <c r="I29" s="2"/>
      <c r="J29" s="21"/>
      <c r="K29" s="21"/>
      <c r="L29" s="21"/>
      <c r="M29" s="21"/>
      <c r="N29" s="21"/>
      <c r="O29" s="21"/>
      <c r="P29" s="21"/>
      <c r="Q29" s="2"/>
      <c r="R29" s="21"/>
      <c r="S29" s="21"/>
      <c r="T29" s="21"/>
      <c r="U29" s="21"/>
      <c r="V29" s="21"/>
      <c r="W29" s="21"/>
      <c r="X29" s="21"/>
    </row>
    <row r="30" spans="1:24" ht="15">
      <c r="A30" s="3"/>
      <c r="B30" s="61"/>
      <c r="C30" s="61"/>
      <c r="D30" s="61"/>
      <c r="E30" s="61"/>
      <c r="F30" s="61"/>
      <c r="G30" s="61"/>
      <c r="H30" s="21"/>
      <c r="I30" s="2"/>
      <c r="J30" s="21"/>
      <c r="K30" s="21"/>
      <c r="L30" s="21"/>
      <c r="M30" s="21"/>
      <c r="N30" s="21"/>
      <c r="O30" s="21"/>
      <c r="P30" s="21"/>
      <c r="Q30" s="2"/>
      <c r="R30" s="21"/>
      <c r="S30" s="21"/>
      <c r="T30" s="21"/>
      <c r="U30" s="21"/>
      <c r="V30" s="21"/>
      <c r="W30" s="21"/>
      <c r="X30" s="21"/>
    </row>
    <row r="31" spans="1:24" ht="15">
      <c r="A31" s="3" t="s">
        <v>83</v>
      </c>
      <c r="B31" s="21">
        <f>SUM(B26:B28)</f>
        <v>26818</v>
      </c>
      <c r="C31" s="21">
        <f>SUM(C26:C28)</f>
        <v>9364</v>
      </c>
      <c r="D31" s="21">
        <f>SUM(D26:D28)</f>
        <v>0</v>
      </c>
      <c r="E31" s="21"/>
      <c r="F31" s="21">
        <f>SUM(F26:F28)</f>
        <v>8851</v>
      </c>
      <c r="G31" s="21">
        <f>SUM(G26:G28)</f>
        <v>45033</v>
      </c>
      <c r="H31" s="21"/>
      <c r="I31" s="2"/>
      <c r="J31" s="21"/>
      <c r="K31" s="21"/>
      <c r="L31" s="21"/>
      <c r="M31" s="21"/>
      <c r="N31" s="21"/>
      <c r="O31" s="21"/>
      <c r="P31" s="21"/>
      <c r="Q31" s="2"/>
      <c r="R31" s="21"/>
      <c r="S31" s="21"/>
      <c r="T31" s="21"/>
      <c r="U31" s="21"/>
      <c r="V31" s="21"/>
      <c r="W31" s="21"/>
      <c r="X31" s="21"/>
    </row>
    <row r="32" spans="1:24" ht="16.5" thickBot="1">
      <c r="A32" s="45"/>
      <c r="B32" s="62"/>
      <c r="C32" s="62"/>
      <c r="D32" s="62"/>
      <c r="E32" s="62"/>
      <c r="F32" s="62"/>
      <c r="G32" s="62"/>
      <c r="H32" s="75">
        <f>+F32-G32</f>
        <v>0</v>
      </c>
      <c r="I32" s="76"/>
      <c r="J32" s="21"/>
      <c r="K32" s="21"/>
      <c r="L32" s="21"/>
      <c r="M32" s="21"/>
      <c r="N32" s="21"/>
      <c r="O32" s="21"/>
      <c r="P32" s="21"/>
      <c r="Q32" s="76"/>
      <c r="R32" s="21"/>
      <c r="S32" s="21"/>
      <c r="T32" s="21"/>
      <c r="U32" s="21"/>
      <c r="V32" s="21"/>
      <c r="W32" s="21"/>
      <c r="X32" s="21"/>
    </row>
    <row r="33" spans="1:24" ht="16.5" thickTop="1">
      <c r="A33" s="45"/>
      <c r="B33" s="21"/>
      <c r="C33" s="21"/>
      <c r="D33" s="21"/>
      <c r="E33" s="21"/>
      <c r="F33" s="21"/>
      <c r="G33" s="21"/>
      <c r="H33" s="21"/>
      <c r="I33" s="76"/>
      <c r="J33" s="21"/>
      <c r="K33" s="21"/>
      <c r="L33" s="21"/>
      <c r="M33" s="21"/>
      <c r="N33" s="21"/>
      <c r="O33" s="21"/>
      <c r="P33" s="21"/>
      <c r="Q33" s="76"/>
      <c r="R33" s="21"/>
      <c r="S33" s="21"/>
      <c r="T33" s="21"/>
      <c r="U33" s="21"/>
      <c r="V33" s="21"/>
      <c r="W33" s="21"/>
      <c r="X33" s="21"/>
    </row>
    <row r="39" ht="15">
      <c r="A39" s="131">
        <v>2005</v>
      </c>
    </row>
    <row r="42" spans="1:21" ht="15">
      <c r="A42" s="3" t="s">
        <v>65</v>
      </c>
      <c r="B42" s="105">
        <v>26818</v>
      </c>
      <c r="C42" s="21">
        <v>9364</v>
      </c>
      <c r="D42" s="21">
        <v>3466</v>
      </c>
      <c r="E42" s="21"/>
      <c r="F42" s="21">
        <v>5285</v>
      </c>
      <c r="G42" s="21">
        <f>SUM(B42:F42)</f>
        <v>44933</v>
      </c>
      <c r="H42" s="60"/>
      <c r="I42" s="2"/>
      <c r="J42" s="59"/>
      <c r="K42" s="59"/>
      <c r="L42" s="59"/>
      <c r="M42" s="59"/>
      <c r="Q42" s="2"/>
      <c r="R42" s="59"/>
      <c r="S42" s="59"/>
      <c r="T42" s="59"/>
      <c r="U42" s="59"/>
    </row>
    <row r="43" spans="1:24" ht="15.75">
      <c r="A43" s="3"/>
      <c r="B43" s="21"/>
      <c r="C43" s="21"/>
      <c r="D43" s="21"/>
      <c r="E43" s="21"/>
      <c r="F43" s="21"/>
      <c r="G43" s="21"/>
      <c r="H43" s="21">
        <f>+F43-G43</f>
        <v>0</v>
      </c>
      <c r="I43" s="76"/>
      <c r="J43" s="21"/>
      <c r="K43" s="21"/>
      <c r="L43" s="21"/>
      <c r="M43" s="21"/>
      <c r="N43" s="21"/>
      <c r="O43" s="21"/>
      <c r="P43" s="21"/>
      <c r="Q43" s="76"/>
      <c r="R43" s="21"/>
      <c r="S43" s="21"/>
      <c r="T43" s="21"/>
      <c r="U43" s="21"/>
      <c r="V43" s="21"/>
      <c r="W43" s="21"/>
      <c r="X43" s="21"/>
    </row>
    <row r="44" spans="1:24" ht="15.75">
      <c r="A44" s="3" t="s">
        <v>56</v>
      </c>
      <c r="B44" s="21">
        <v>0</v>
      </c>
      <c r="C44" s="21">
        <v>0</v>
      </c>
      <c r="D44" s="21">
        <v>0</v>
      </c>
      <c r="E44" s="21"/>
      <c r="F44" s="21">
        <v>511</v>
      </c>
      <c r="G44" s="21">
        <f>SUM(B44:F44)</f>
        <v>511</v>
      </c>
      <c r="H44" s="75" t="e">
        <f>+#REF!-G44</f>
        <v>#REF!</v>
      </c>
      <c r="I44" s="76"/>
      <c r="J44" s="21"/>
      <c r="K44" s="21"/>
      <c r="L44" s="21"/>
      <c r="M44" s="21"/>
      <c r="N44" s="21"/>
      <c r="O44" s="21"/>
      <c r="P44" s="21"/>
      <c r="Q44" s="76"/>
      <c r="R44" s="21"/>
      <c r="S44" s="21"/>
      <c r="T44" s="21"/>
      <c r="U44" s="21"/>
      <c r="V44" s="21"/>
      <c r="W44" s="21"/>
      <c r="X44" s="21"/>
    </row>
    <row r="45" spans="1:24" ht="15">
      <c r="A45" s="3"/>
      <c r="B45" s="21"/>
      <c r="C45" s="21"/>
      <c r="D45" s="21"/>
      <c r="E45" s="21"/>
      <c r="F45" s="21"/>
      <c r="G45" s="21"/>
      <c r="H45" s="21" t="e">
        <f>SUM(H43:H44)</f>
        <v>#REF!</v>
      </c>
      <c r="I45" s="2"/>
      <c r="J45" s="21"/>
      <c r="K45" s="21"/>
      <c r="L45" s="21"/>
      <c r="M45" s="21"/>
      <c r="N45" s="21"/>
      <c r="O45" s="21"/>
      <c r="P45" s="21"/>
      <c r="Q45" s="2"/>
      <c r="R45" s="21"/>
      <c r="S45" s="21"/>
      <c r="T45" s="21"/>
      <c r="U45" s="21"/>
      <c r="V45" s="21"/>
      <c r="W45" s="21"/>
      <c r="X45" s="21"/>
    </row>
    <row r="46" spans="1:24" ht="15">
      <c r="A46" s="3"/>
      <c r="B46" s="61"/>
      <c r="C46" s="61"/>
      <c r="D46" s="61"/>
      <c r="E46" s="61"/>
      <c r="F46" s="61"/>
      <c r="G46" s="61"/>
      <c r="H46" s="21"/>
      <c r="I46" s="2"/>
      <c r="J46" s="21"/>
      <c r="K46" s="21"/>
      <c r="L46" s="21"/>
      <c r="M46" s="21"/>
      <c r="N46" s="21"/>
      <c r="O46" s="21"/>
      <c r="P46" s="21"/>
      <c r="Q46" s="2"/>
      <c r="R46" s="21"/>
      <c r="S46" s="21"/>
      <c r="T46" s="21"/>
      <c r="U46" s="21"/>
      <c r="V46" s="21"/>
      <c r="W46" s="21"/>
      <c r="X46" s="21"/>
    </row>
    <row r="47" spans="1:24" ht="15">
      <c r="A47" s="3" t="s">
        <v>85</v>
      </c>
      <c r="B47" s="21">
        <f>SUM(B42:B44)</f>
        <v>26818</v>
      </c>
      <c r="C47" s="21">
        <f>SUM(C42:C44)</f>
        <v>9364</v>
      </c>
      <c r="D47" s="21">
        <f>SUM(D42:D44)</f>
        <v>3466</v>
      </c>
      <c r="E47" s="21"/>
      <c r="F47" s="21">
        <f>SUM(F42:F44)</f>
        <v>5796</v>
      </c>
      <c r="G47" s="21">
        <f>SUM(G42:G44)</f>
        <v>45444</v>
      </c>
      <c r="H47" s="21"/>
      <c r="I47" s="2"/>
      <c r="J47" s="21"/>
      <c r="K47" s="21"/>
      <c r="L47" s="21"/>
      <c r="M47" s="21"/>
      <c r="N47" s="21"/>
      <c r="O47" s="21"/>
      <c r="P47" s="21"/>
      <c r="Q47" s="2"/>
      <c r="R47" s="21"/>
      <c r="S47" s="21"/>
      <c r="T47" s="21"/>
      <c r="U47" s="21"/>
      <c r="V47" s="21"/>
      <c r="W47" s="21"/>
      <c r="X47" s="21"/>
    </row>
    <row r="48" spans="1:24" ht="16.5" thickBot="1">
      <c r="A48" s="3"/>
      <c r="B48" s="62"/>
      <c r="C48" s="62"/>
      <c r="D48" s="62"/>
      <c r="E48" s="62"/>
      <c r="F48" s="62"/>
      <c r="G48" s="62"/>
      <c r="H48" s="75">
        <f>+F48-G48</f>
        <v>0</v>
      </c>
      <c r="I48" s="76"/>
      <c r="J48" s="21"/>
      <c r="K48" s="21"/>
      <c r="L48" s="21"/>
      <c r="M48" s="21"/>
      <c r="N48" s="21"/>
      <c r="O48" s="21"/>
      <c r="P48" s="21"/>
      <c r="Q48" s="76"/>
      <c r="R48" s="21"/>
      <c r="S48" s="21"/>
      <c r="T48" s="21"/>
      <c r="U48" s="21"/>
      <c r="V48" s="21"/>
      <c r="W48" s="21"/>
      <c r="X48" s="21"/>
    </row>
    <row r="49" spans="1:21" ht="15.75" thickTop="1">
      <c r="A49" s="3" t="s">
        <v>4</v>
      </c>
      <c r="B49" s="3"/>
      <c r="C49" s="3"/>
      <c r="D49" s="3"/>
      <c r="E49" s="3"/>
      <c r="I49" s="2"/>
      <c r="J49" s="2"/>
      <c r="K49" s="2"/>
      <c r="L49" s="2"/>
      <c r="M49" s="2"/>
      <c r="Q49" s="2"/>
      <c r="R49" s="2"/>
      <c r="S49" s="2"/>
      <c r="T49" s="2"/>
      <c r="U49" s="2"/>
    </row>
    <row r="55" spans="1:21" ht="15">
      <c r="A55" s="3"/>
      <c r="B55" s="60"/>
      <c r="C55" s="60"/>
      <c r="D55" s="60"/>
      <c r="E55" s="59"/>
      <c r="F55" s="60"/>
      <c r="G55" s="60"/>
      <c r="H55" s="60"/>
      <c r="I55" s="2"/>
      <c r="J55" s="59"/>
      <c r="K55" s="59"/>
      <c r="L55" s="59"/>
      <c r="M55" s="59"/>
      <c r="Q55" s="2"/>
      <c r="R55" s="59"/>
      <c r="S55" s="59"/>
      <c r="T55" s="59"/>
      <c r="U55" s="59"/>
    </row>
    <row r="72" spans="1:24" ht="15.75">
      <c r="A72" s="45"/>
      <c r="B72" s="21"/>
      <c r="C72" s="21"/>
      <c r="D72" s="21"/>
      <c r="E72" s="21"/>
      <c r="F72" s="21"/>
      <c r="G72" s="21"/>
      <c r="H72" s="21"/>
      <c r="I72" s="76"/>
      <c r="J72" s="21"/>
      <c r="K72" s="21"/>
      <c r="L72" s="21"/>
      <c r="M72" s="21"/>
      <c r="N72" s="21"/>
      <c r="O72" s="21"/>
      <c r="P72" s="21"/>
      <c r="Q72" s="76"/>
      <c r="R72" s="21"/>
      <c r="S72" s="21"/>
      <c r="T72" s="21"/>
      <c r="U72" s="21"/>
      <c r="V72" s="21"/>
      <c r="W72" s="21"/>
      <c r="X72" s="21"/>
    </row>
    <row r="73" spans="1:24" ht="15.75" hidden="1">
      <c r="A73" s="45"/>
      <c r="B73" s="21"/>
      <c r="C73" s="21"/>
      <c r="D73" s="21"/>
      <c r="E73" s="21"/>
      <c r="F73" s="21"/>
      <c r="G73" s="21"/>
      <c r="H73" s="21"/>
      <c r="I73" s="76"/>
      <c r="J73" s="21"/>
      <c r="K73" s="21"/>
      <c r="L73" s="21"/>
      <c r="M73" s="21"/>
      <c r="N73" s="21"/>
      <c r="O73" s="21"/>
      <c r="P73" s="21"/>
      <c r="Q73" s="76"/>
      <c r="R73" s="21"/>
      <c r="S73" s="21"/>
      <c r="T73" s="21"/>
      <c r="U73" s="21"/>
      <c r="V73" s="21"/>
      <c r="W73" s="21"/>
      <c r="X73" s="21"/>
    </row>
    <row r="74" spans="1:24" ht="15.75" hidden="1">
      <c r="A74" s="45"/>
      <c r="B74" s="21"/>
      <c r="C74" s="21"/>
      <c r="D74" s="21"/>
      <c r="E74" s="21"/>
      <c r="F74" s="21"/>
      <c r="G74" s="21"/>
      <c r="H74" s="21"/>
      <c r="I74" s="76"/>
      <c r="J74" s="21"/>
      <c r="K74" s="21"/>
      <c r="L74" s="21"/>
      <c r="M74" s="21"/>
      <c r="N74" s="21"/>
      <c r="O74" s="21"/>
      <c r="P74" s="21"/>
      <c r="Q74" s="76"/>
      <c r="R74" s="21"/>
      <c r="S74" s="21"/>
      <c r="T74" s="21"/>
      <c r="U74" s="21"/>
      <c r="V74" s="21"/>
      <c r="W74" s="21"/>
      <c r="X74" s="21"/>
    </row>
    <row r="75" spans="1:6" ht="15.75">
      <c r="A75" s="64"/>
      <c r="D75" t="s">
        <v>4</v>
      </c>
      <c r="F75" s="53"/>
    </row>
    <row r="79" spans="1:10" ht="15.75">
      <c r="A79" s="135" t="s">
        <v>28</v>
      </c>
      <c r="B79" s="140"/>
      <c r="C79" s="140"/>
      <c r="D79" s="140"/>
      <c r="E79" s="140"/>
      <c r="F79" s="140"/>
      <c r="G79" s="140"/>
      <c r="H79" s="140"/>
      <c r="I79" s="140"/>
      <c r="J79" s="140"/>
    </row>
    <row r="80" spans="1:6" ht="15.75">
      <c r="A80" s="135" t="s">
        <v>88</v>
      </c>
      <c r="B80" s="135"/>
      <c r="C80" s="135"/>
      <c r="D80" s="135"/>
      <c r="E80" s="135"/>
      <c r="F80" s="135"/>
    </row>
  </sheetData>
  <mergeCells count="12">
    <mergeCell ref="I6:P6"/>
    <mergeCell ref="I4:P4"/>
    <mergeCell ref="Q4:X4"/>
    <mergeCell ref="Q6:X6"/>
    <mergeCell ref="I7:P7"/>
    <mergeCell ref="Q7:X7"/>
    <mergeCell ref="A79:J79"/>
    <mergeCell ref="C10:D10"/>
    <mergeCell ref="A4:H4"/>
    <mergeCell ref="A7:H7"/>
    <mergeCell ref="A6:H6"/>
    <mergeCell ref="A80:F80"/>
  </mergeCells>
  <printOptions/>
  <pageMargins left="1.5" right="0.21" top="0.53" bottom="0.24" header="0.31" footer="0.19"/>
  <pageSetup fitToHeight="1" fitToWidth="1" horizontalDpi="600" verticalDpi="600" orientation="portrait" paperSize="9" scale="58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4"/>
  <sheetViews>
    <sheetView tabSelected="1" view="pageBreakPreview" zoomScaleNormal="75" zoomScaleSheetLayoutView="100" workbookViewId="0" topLeftCell="A7">
      <selection activeCell="A8" sqref="A8"/>
    </sheetView>
  </sheetViews>
  <sheetFormatPr defaultColWidth="9.140625" defaultRowHeight="12.75"/>
  <cols>
    <col min="1" max="1" width="73.00390625" style="0" customWidth="1"/>
    <col min="2" max="2" width="20.00390625" style="0" customWidth="1"/>
    <col min="3" max="3" width="1.8515625" style="0" customWidth="1"/>
    <col min="4" max="4" width="20.00390625" style="0" customWidth="1"/>
    <col min="5" max="5" width="1.8515625" style="0" customWidth="1"/>
    <col min="6" max="6" width="5.5742187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31</v>
      </c>
      <c r="B3" s="23"/>
      <c r="C3" s="4"/>
    </row>
    <row r="4" spans="1:3" ht="15">
      <c r="A4" s="1" t="s">
        <v>32</v>
      </c>
      <c r="B4" s="1"/>
      <c r="C4" s="4"/>
    </row>
    <row r="5" spans="2:3" ht="15">
      <c r="B5" s="4"/>
      <c r="C5" s="4"/>
    </row>
    <row r="6" spans="1:3" ht="18">
      <c r="A6" s="22" t="s">
        <v>19</v>
      </c>
      <c r="B6" s="5"/>
      <c r="C6" s="6"/>
    </row>
    <row r="7" spans="1:8" ht="15.75">
      <c r="A7" s="136" t="s">
        <v>111</v>
      </c>
      <c r="B7" s="136"/>
      <c r="C7" s="136"/>
      <c r="D7" s="136"/>
      <c r="E7" s="136"/>
      <c r="F7" s="136"/>
      <c r="G7" s="136"/>
      <c r="H7" s="136"/>
    </row>
    <row r="8" spans="1:3" ht="15.75">
      <c r="A8" s="134"/>
      <c r="B8" s="8"/>
      <c r="C8" s="8"/>
    </row>
    <row r="9" spans="1:3" ht="15.75">
      <c r="A9" s="134"/>
      <c r="B9" s="8"/>
      <c r="C9" s="8"/>
    </row>
    <row r="10" spans="1:6" ht="15.75">
      <c r="A10" s="8"/>
      <c r="B10" s="103" t="s">
        <v>74</v>
      </c>
      <c r="D10" s="103" t="s">
        <v>74</v>
      </c>
      <c r="E10" s="86"/>
      <c r="F10" s="60"/>
    </row>
    <row r="11" spans="1:6" ht="15.75">
      <c r="A11" s="8" t="s">
        <v>4</v>
      </c>
      <c r="B11" s="87" t="s">
        <v>66</v>
      </c>
      <c r="D11" s="87" t="s">
        <v>61</v>
      </c>
      <c r="E11" s="87"/>
      <c r="F11" s="60"/>
    </row>
    <row r="12" spans="1:6" ht="15.75">
      <c r="A12" s="8"/>
      <c r="B12" s="13" t="s">
        <v>0</v>
      </c>
      <c r="D12" s="13" t="s">
        <v>0</v>
      </c>
      <c r="E12" s="67"/>
      <c r="F12" s="60"/>
    </row>
    <row r="13" spans="1:6" ht="15">
      <c r="A13" s="8" t="s">
        <v>4</v>
      </c>
      <c r="B13" s="14" t="s">
        <v>55</v>
      </c>
      <c r="D13" s="14" t="s">
        <v>55</v>
      </c>
      <c r="E13" s="60"/>
      <c r="F13" s="60"/>
    </row>
    <row r="14" spans="1:4" s="60" customFormat="1" ht="15.75">
      <c r="A14" s="64" t="s">
        <v>39</v>
      </c>
      <c r="B14" s="81"/>
      <c r="D14" s="81"/>
    </row>
    <row r="15" spans="1:4" s="60" customFormat="1" ht="15.75">
      <c r="A15" s="80"/>
      <c r="B15" s="81"/>
      <c r="D15" s="81"/>
    </row>
    <row r="16" spans="1:5" s="60" customFormat="1" ht="15">
      <c r="A16" s="82" t="s">
        <v>15</v>
      </c>
      <c r="B16" s="95">
        <f>incomestatement!B31</f>
        <v>542</v>
      </c>
      <c r="D16" s="95">
        <v>627</v>
      </c>
      <c r="E16" s="30"/>
    </row>
    <row r="17" spans="1:5" s="60" customFormat="1" ht="15">
      <c r="A17" s="82"/>
      <c r="B17" s="95" t="s">
        <v>4</v>
      </c>
      <c r="D17" s="95" t="s">
        <v>4</v>
      </c>
      <c r="E17" s="30"/>
    </row>
    <row r="18" spans="1:5" s="60" customFormat="1" ht="15">
      <c r="A18" s="82" t="s">
        <v>110</v>
      </c>
      <c r="B18" s="95"/>
      <c r="D18" s="95"/>
      <c r="E18" s="30"/>
    </row>
    <row r="19" spans="1:5" s="60" customFormat="1" ht="15">
      <c r="A19" s="82"/>
      <c r="B19" s="95"/>
      <c r="D19" s="95"/>
      <c r="E19" s="30"/>
    </row>
    <row r="20" spans="1:5" s="60" customFormat="1" ht="15">
      <c r="A20" s="82" t="s">
        <v>22</v>
      </c>
      <c r="B20" s="95">
        <v>1114</v>
      </c>
      <c r="D20" s="95">
        <v>1061</v>
      </c>
      <c r="E20" s="30"/>
    </row>
    <row r="21" spans="1:5" s="60" customFormat="1" ht="15">
      <c r="A21" s="82" t="s">
        <v>23</v>
      </c>
      <c r="B21" s="96">
        <v>99</v>
      </c>
      <c r="D21" s="96">
        <v>35</v>
      </c>
      <c r="E21" s="30"/>
    </row>
    <row r="22" spans="1:5" s="60" customFormat="1" ht="15">
      <c r="A22" s="82"/>
      <c r="E22" s="30"/>
    </row>
    <row r="23" spans="1:5" s="60" customFormat="1" ht="15">
      <c r="A23" s="82" t="s">
        <v>24</v>
      </c>
      <c r="B23" s="95">
        <f>SUM(B16:B21)</f>
        <v>1755</v>
      </c>
      <c r="D23" s="95">
        <f>SUM(D16:D21)</f>
        <v>1723</v>
      </c>
      <c r="E23" s="30"/>
    </row>
    <row r="24" spans="1:5" s="60" customFormat="1" ht="15">
      <c r="A24" s="82"/>
      <c r="B24" s="95"/>
      <c r="D24" s="95"/>
      <c r="E24" s="30"/>
    </row>
    <row r="25" spans="1:5" s="60" customFormat="1" ht="15">
      <c r="A25" s="82" t="s">
        <v>25</v>
      </c>
      <c r="B25" s="95"/>
      <c r="D25" s="95"/>
      <c r="E25" s="30"/>
    </row>
    <row r="26" spans="1:5" s="60" customFormat="1" ht="15">
      <c r="A26" s="82" t="s">
        <v>95</v>
      </c>
      <c r="B26" s="95">
        <v>528</v>
      </c>
      <c r="D26" s="95">
        <v>-678</v>
      </c>
      <c r="E26" s="30"/>
    </row>
    <row r="27" spans="1:5" s="60" customFormat="1" ht="15">
      <c r="A27" s="82" t="s">
        <v>94</v>
      </c>
      <c r="B27" s="95">
        <v>-470</v>
      </c>
      <c r="D27" s="95">
        <f>-1451+999</f>
        <v>-452</v>
      </c>
      <c r="E27" s="30"/>
    </row>
    <row r="28" spans="1:5" s="60" customFormat="1" ht="15">
      <c r="A28" s="82" t="s">
        <v>93</v>
      </c>
      <c r="B28" s="125">
        <v>-912</v>
      </c>
      <c r="D28" s="95">
        <f>802+1360</f>
        <v>2162</v>
      </c>
      <c r="E28" s="30"/>
    </row>
    <row r="29" spans="1:5" s="60" customFormat="1" ht="15">
      <c r="A29" s="82" t="s">
        <v>100</v>
      </c>
      <c r="B29" s="96">
        <v>0</v>
      </c>
      <c r="D29" s="96">
        <v>19</v>
      </c>
      <c r="E29" s="30"/>
    </row>
    <row r="30" spans="1:5" s="60" customFormat="1" ht="15">
      <c r="A30" s="82"/>
      <c r="B30" s="95"/>
      <c r="D30" s="95"/>
      <c r="E30" s="30"/>
    </row>
    <row r="31" spans="1:5" s="60" customFormat="1" ht="15">
      <c r="A31" s="82" t="s">
        <v>101</v>
      </c>
      <c r="B31" s="95">
        <f>SUM(B23:B29)</f>
        <v>901</v>
      </c>
      <c r="D31" s="95">
        <f>SUM(D22:D29)</f>
        <v>2774</v>
      </c>
      <c r="E31" s="30"/>
    </row>
    <row r="32" spans="1:5" s="60" customFormat="1" ht="15">
      <c r="A32" s="82"/>
      <c r="B32" s="95"/>
      <c r="D32" s="95"/>
      <c r="E32" s="30"/>
    </row>
    <row r="33" spans="1:5" s="60" customFormat="1" ht="15">
      <c r="A33" s="82" t="s">
        <v>96</v>
      </c>
      <c r="B33" s="95">
        <v>-47</v>
      </c>
      <c r="D33" s="95">
        <v>-67</v>
      </c>
      <c r="E33" s="30"/>
    </row>
    <row r="34" spans="1:5" s="60" customFormat="1" ht="15">
      <c r="A34" s="82" t="s">
        <v>29</v>
      </c>
      <c r="B34" s="96">
        <v>-99</v>
      </c>
      <c r="D34" s="96">
        <v>-35</v>
      </c>
      <c r="E34" s="30"/>
    </row>
    <row r="35" spans="1:5" s="60" customFormat="1" ht="15">
      <c r="A35" s="82"/>
      <c r="B35" s="95"/>
      <c r="D35" s="95"/>
      <c r="E35" s="30"/>
    </row>
    <row r="36" spans="1:5" s="60" customFormat="1" ht="15">
      <c r="A36" s="82" t="s">
        <v>98</v>
      </c>
      <c r="B36" s="95">
        <f>SUM(B31:B34)</f>
        <v>755</v>
      </c>
      <c r="D36" s="95">
        <f>SUM(D31:D34)</f>
        <v>2672</v>
      </c>
      <c r="E36" s="30"/>
    </row>
    <row r="37" spans="1:5" s="60" customFormat="1" ht="15">
      <c r="A37" s="82"/>
      <c r="B37" s="95"/>
      <c r="D37" s="95"/>
      <c r="E37" s="30"/>
    </row>
    <row r="38" spans="1:5" s="60" customFormat="1" ht="15.75">
      <c r="A38" s="64" t="s">
        <v>40</v>
      </c>
      <c r="B38" s="95"/>
      <c r="D38" s="95"/>
      <c r="E38" s="30"/>
    </row>
    <row r="39" spans="1:5" s="60" customFormat="1" ht="15">
      <c r="A39" s="82" t="s">
        <v>38</v>
      </c>
      <c r="B39" s="95">
        <v>-629</v>
      </c>
      <c r="D39" s="95">
        <v>-3908</v>
      </c>
      <c r="E39" s="30"/>
    </row>
    <row r="40" spans="1:5" s="60" customFormat="1" ht="15">
      <c r="A40" s="82"/>
      <c r="B40" s="95"/>
      <c r="D40" s="95"/>
      <c r="E40" s="30"/>
    </row>
    <row r="41" spans="1:5" s="60" customFormat="1" ht="15.75">
      <c r="A41" s="64" t="s">
        <v>41</v>
      </c>
      <c r="B41" s="95"/>
      <c r="D41" s="95"/>
      <c r="E41" s="30"/>
    </row>
    <row r="42" spans="1:5" s="60" customFormat="1" ht="15" customHeight="1">
      <c r="A42" s="25" t="s">
        <v>84</v>
      </c>
      <c r="B42" s="95">
        <v>471</v>
      </c>
      <c r="D42" s="95">
        <v>0</v>
      </c>
      <c r="E42" s="30"/>
    </row>
    <row r="43" spans="1:5" s="60" customFormat="1" ht="15">
      <c r="A43" s="82" t="s">
        <v>53</v>
      </c>
      <c r="B43" s="95">
        <v>1908</v>
      </c>
      <c r="D43" s="95">
        <v>0</v>
      </c>
      <c r="E43" s="30"/>
    </row>
    <row r="44" spans="1:5" s="60" customFormat="1" ht="15">
      <c r="A44" s="25" t="s">
        <v>89</v>
      </c>
      <c r="B44" s="95">
        <v>0</v>
      </c>
      <c r="D44" s="95">
        <v>696</v>
      </c>
      <c r="E44" s="30"/>
    </row>
    <row r="45" spans="1:5" s="60" customFormat="1" ht="15">
      <c r="A45" s="82" t="s">
        <v>54</v>
      </c>
      <c r="B45" s="95">
        <v>-193</v>
      </c>
      <c r="D45" s="95">
        <v>0</v>
      </c>
      <c r="E45" s="30"/>
    </row>
    <row r="46" spans="1:5" s="60" customFormat="1" ht="15">
      <c r="A46" s="82" t="s">
        <v>71</v>
      </c>
      <c r="B46" s="96">
        <v>-177</v>
      </c>
      <c r="D46" s="96">
        <v>-186</v>
      </c>
      <c r="E46" s="30"/>
    </row>
    <row r="47" spans="1:5" s="60" customFormat="1" ht="15">
      <c r="A47" s="82"/>
      <c r="B47" s="95"/>
      <c r="D47" s="95"/>
      <c r="E47" s="30"/>
    </row>
    <row r="48" spans="1:5" s="60" customFormat="1" ht="15">
      <c r="A48" s="82" t="s">
        <v>97</v>
      </c>
      <c r="B48" s="95">
        <f>SUM(B42:B46)</f>
        <v>2009</v>
      </c>
      <c r="D48" s="95">
        <f>SUM(D42:D46)</f>
        <v>510</v>
      </c>
      <c r="E48" s="30"/>
    </row>
    <row r="49" spans="1:5" s="60" customFormat="1" ht="15">
      <c r="A49" s="2"/>
      <c r="B49" s="99"/>
      <c r="D49" s="66"/>
      <c r="E49" s="30"/>
    </row>
    <row r="50" spans="1:5" s="60" customFormat="1" ht="15">
      <c r="A50" s="2"/>
      <c r="B50" s="97"/>
      <c r="D50" s="95"/>
      <c r="E50" s="30"/>
    </row>
    <row r="51" spans="1:5" s="60" customFormat="1" ht="15">
      <c r="A51" s="2" t="s">
        <v>102</v>
      </c>
      <c r="B51" s="97">
        <f>B48+B39+B36</f>
        <v>2135</v>
      </c>
      <c r="D51" s="97">
        <f>D48+D39+D36</f>
        <v>-726</v>
      </c>
      <c r="E51" s="30"/>
    </row>
    <row r="52" spans="1:5" s="60" customFormat="1" ht="15">
      <c r="A52" s="2"/>
      <c r="B52" s="97"/>
      <c r="D52" s="97"/>
      <c r="E52" s="30"/>
    </row>
    <row r="53" spans="1:5" s="60" customFormat="1" ht="15">
      <c r="A53" s="2" t="s">
        <v>58</v>
      </c>
      <c r="B53" s="97">
        <v>-122</v>
      </c>
      <c r="D53" s="97">
        <v>2592</v>
      </c>
      <c r="E53" s="30"/>
    </row>
    <row r="54" spans="1:5" s="60" customFormat="1" ht="15">
      <c r="A54" s="2"/>
      <c r="B54" s="97"/>
      <c r="D54" s="97"/>
      <c r="E54" s="30"/>
    </row>
    <row r="55" spans="1:6" ht="15">
      <c r="A55" s="3"/>
      <c r="B55" s="98"/>
      <c r="D55" s="98"/>
      <c r="E55" s="30"/>
      <c r="F55" s="60"/>
    </row>
    <row r="56" spans="1:6" ht="15">
      <c r="A56" s="2" t="s">
        <v>59</v>
      </c>
      <c r="B56" s="99">
        <f>SUM(B51:B53)</f>
        <v>2013</v>
      </c>
      <c r="D56" s="99">
        <f>SUM(D51:D54)</f>
        <v>1866</v>
      </c>
      <c r="E56" s="30"/>
      <c r="F56" s="60"/>
    </row>
    <row r="57" spans="1:6" ht="18">
      <c r="A57" s="23"/>
      <c r="B57" s="4"/>
      <c r="C57" s="32"/>
      <c r="D57" s="28"/>
      <c r="E57" s="30"/>
      <c r="F57" s="60"/>
    </row>
    <row r="59" ht="15">
      <c r="A59" s="25" t="s">
        <v>30</v>
      </c>
    </row>
    <row r="60" spans="1:3" ht="15">
      <c r="A60" s="1"/>
      <c r="B60" s="4"/>
      <c r="C60" s="4"/>
    </row>
    <row r="61" spans="1:5" s="25" customFormat="1" ht="15">
      <c r="A61" s="25" t="s">
        <v>8</v>
      </c>
      <c r="B61" s="30">
        <f>balancesheet!E27</f>
        <v>2248</v>
      </c>
      <c r="D61" s="30">
        <v>1866</v>
      </c>
      <c r="E61" s="30"/>
    </row>
    <row r="62" spans="1:5" s="25" customFormat="1" ht="15">
      <c r="A62" s="25" t="s">
        <v>57</v>
      </c>
      <c r="B62" s="30">
        <v>-235</v>
      </c>
      <c r="D62" s="95">
        <v>0</v>
      </c>
      <c r="E62" s="30"/>
    </row>
    <row r="63" spans="2:5" s="25" customFormat="1" ht="15.75" thickBot="1">
      <c r="B63" s="29">
        <f>SUM(B61:B62)</f>
        <v>2013</v>
      </c>
      <c r="D63" s="29">
        <f>SUM(D61:D62)</f>
        <v>1866</v>
      </c>
      <c r="E63" s="30"/>
    </row>
    <row r="64" spans="1:5" s="25" customFormat="1" ht="15">
      <c r="A64" s="100"/>
      <c r="B64" s="4"/>
      <c r="C64" s="30"/>
      <c r="D64" s="30"/>
      <c r="E64" s="30"/>
    </row>
    <row r="65" spans="1:5" s="25" customFormat="1" ht="15">
      <c r="A65" s="100"/>
      <c r="B65" s="4"/>
      <c r="C65" s="30"/>
      <c r="D65" s="30"/>
      <c r="E65" s="30"/>
    </row>
    <row r="66" spans="1:5" s="25" customFormat="1" ht="15">
      <c r="A66" s="100"/>
      <c r="B66" s="4"/>
      <c r="C66" s="30"/>
      <c r="D66" s="30"/>
      <c r="E66" s="30"/>
    </row>
    <row r="67" spans="1:5" s="25" customFormat="1" ht="15">
      <c r="A67" s="100"/>
      <c r="B67" s="4"/>
      <c r="C67" s="30"/>
      <c r="D67" s="30"/>
      <c r="E67" s="30"/>
    </row>
    <row r="68" spans="1:6" s="25" customFormat="1" ht="15.75">
      <c r="A68" s="135" t="s">
        <v>51</v>
      </c>
      <c r="B68" s="140"/>
      <c r="C68" s="140"/>
      <c r="D68" s="140"/>
      <c r="E68" s="140"/>
      <c r="F68" s="140"/>
    </row>
    <row r="69" spans="1:6" s="25" customFormat="1" ht="15.75">
      <c r="A69" s="135" t="s">
        <v>99</v>
      </c>
      <c r="B69" s="135"/>
      <c r="C69" s="135"/>
      <c r="D69" s="135"/>
      <c r="E69" s="135"/>
      <c r="F69" s="135"/>
    </row>
    <row r="70" spans="1:3" s="25" customFormat="1" ht="15">
      <c r="A70" s="100"/>
      <c r="B70" s="4"/>
      <c r="C70" s="4"/>
    </row>
    <row r="71" spans="1:3" s="25" customFormat="1" ht="15">
      <c r="A71" s="100"/>
      <c r="B71" s="4"/>
      <c r="C71" s="4"/>
    </row>
    <row r="72" spans="1:3" ht="15">
      <c r="A72" s="1"/>
      <c r="B72" s="4"/>
      <c r="C72" s="4"/>
    </row>
    <row r="73" spans="1:3" ht="15">
      <c r="A73" s="1"/>
      <c r="B73" s="4"/>
      <c r="C73" s="4"/>
    </row>
    <row r="74" spans="1:3" ht="15">
      <c r="A74" s="1"/>
      <c r="B74" s="4"/>
      <c r="C74" s="4"/>
    </row>
    <row r="75" spans="1:3" ht="15">
      <c r="A75" s="1"/>
      <c r="B75" s="4"/>
      <c r="C75" s="4"/>
    </row>
    <row r="76" spans="1:3" ht="15">
      <c r="A76" s="1"/>
      <c r="B76" s="4"/>
      <c r="C76" s="4"/>
    </row>
    <row r="77" spans="1:3" ht="15">
      <c r="A77" s="1"/>
      <c r="B77" s="4"/>
      <c r="C77" s="4"/>
    </row>
    <row r="78" spans="1:3" ht="15">
      <c r="A78" s="1"/>
      <c r="B78" s="4"/>
      <c r="C78" s="4"/>
    </row>
    <row r="79" spans="1:3" ht="15">
      <c r="A79" s="1"/>
      <c r="B79" s="4"/>
      <c r="C79" s="4"/>
    </row>
    <row r="80" spans="1:3" ht="15">
      <c r="A80" s="1"/>
      <c r="B80" s="4"/>
      <c r="C80" s="4"/>
    </row>
    <row r="81" spans="1:3" ht="15">
      <c r="A81" s="1"/>
      <c r="B81" s="4"/>
      <c r="C81" s="4"/>
    </row>
    <row r="82" spans="1:3" ht="18">
      <c r="A82" s="22"/>
      <c r="B82" s="5"/>
      <c r="C82" s="6"/>
    </row>
    <row r="83" spans="1:3" ht="15.75">
      <c r="A83" s="8"/>
      <c r="B83" s="8"/>
      <c r="C83" s="9"/>
    </row>
    <row r="84" spans="1:3" ht="15.75">
      <c r="A84" s="8"/>
      <c r="C84" s="11"/>
    </row>
    <row r="85" spans="1:3" ht="15.75">
      <c r="A85" s="8"/>
      <c r="B85" s="8"/>
      <c r="C85" s="13"/>
    </row>
    <row r="86" spans="1:3" ht="15">
      <c r="A86" s="4"/>
      <c r="B86" s="4"/>
      <c r="C86" s="68"/>
    </row>
    <row r="87" spans="1:3" ht="15">
      <c r="A87" s="82"/>
      <c r="B87" s="4"/>
      <c r="C87" s="69"/>
    </row>
    <row r="88" spans="1:3" ht="15">
      <c r="A88" s="4"/>
      <c r="B88" s="4"/>
      <c r="C88" s="69"/>
    </row>
    <row r="89" spans="1:5" ht="15">
      <c r="A89" s="31"/>
      <c r="B89" s="4"/>
      <c r="E89" s="70"/>
    </row>
    <row r="90" spans="1:5" s="60" customFormat="1" ht="15">
      <c r="A90" s="106"/>
      <c r="B90" s="69"/>
      <c r="E90" s="70"/>
    </row>
    <row r="91" spans="1:5" s="60" customFormat="1" ht="15">
      <c r="A91" s="106"/>
      <c r="B91" s="69"/>
      <c r="E91" s="70"/>
    </row>
    <row r="92" spans="1:3" s="60" customFormat="1" ht="15">
      <c r="A92" s="106"/>
      <c r="B92" s="69"/>
      <c r="C92" s="71"/>
    </row>
    <row r="93" spans="1:5" s="60" customFormat="1" ht="15">
      <c r="A93" s="106"/>
      <c r="B93" s="69"/>
      <c r="C93" s="72"/>
      <c r="E93" s="92"/>
    </row>
    <row r="94" spans="1:3" s="60" customFormat="1" ht="15">
      <c r="A94" s="107"/>
      <c r="B94" s="69"/>
      <c r="C94" s="72"/>
    </row>
    <row r="95" spans="1:3" s="60" customFormat="1" ht="15">
      <c r="A95" s="106"/>
      <c r="B95" s="69"/>
      <c r="C95" s="34"/>
    </row>
    <row r="96" spans="1:3" s="60" customFormat="1" ht="15">
      <c r="A96" s="106"/>
      <c r="B96" s="69"/>
      <c r="C96" s="72"/>
    </row>
    <row r="97" spans="1:3" s="60" customFormat="1" ht="15">
      <c r="A97" s="107"/>
      <c r="B97" s="69"/>
      <c r="C97" s="72"/>
    </row>
    <row r="98" spans="1:3" s="60" customFormat="1" ht="15">
      <c r="A98" s="106"/>
      <c r="B98" s="69"/>
      <c r="C98" s="72"/>
    </row>
    <row r="99" spans="1:3" s="60" customFormat="1" ht="15">
      <c r="A99" s="106"/>
      <c r="B99" s="69"/>
      <c r="C99" s="72"/>
    </row>
    <row r="100" spans="1:3" ht="15">
      <c r="A100" s="31"/>
      <c r="B100" s="4"/>
      <c r="C100" s="34"/>
    </row>
    <row r="101" spans="1:3" ht="15">
      <c r="A101" s="31"/>
      <c r="B101" s="4"/>
      <c r="C101" s="34"/>
    </row>
    <row r="102" spans="1:3" ht="15">
      <c r="A102" s="31"/>
      <c r="B102" s="4"/>
      <c r="C102" s="71"/>
    </row>
    <row r="103" spans="1:3" ht="15">
      <c r="A103" s="31"/>
      <c r="B103" s="4"/>
      <c r="C103" s="72"/>
    </row>
    <row r="104" spans="1:3" ht="15">
      <c r="A104" s="31"/>
      <c r="B104" s="4"/>
      <c r="C104" s="34"/>
    </row>
    <row r="105" spans="1:3" ht="15">
      <c r="A105" s="31"/>
      <c r="B105" s="4"/>
      <c r="C105" s="72"/>
    </row>
    <row r="106" spans="1:3" ht="15">
      <c r="A106" s="31"/>
      <c r="B106" s="4"/>
      <c r="C106" s="34"/>
    </row>
    <row r="107" spans="1:3" ht="15">
      <c r="A107" s="31"/>
      <c r="B107" s="4"/>
      <c r="C107" s="34"/>
    </row>
    <row r="108" spans="1:3" ht="15">
      <c r="A108" s="31"/>
      <c r="B108" s="4"/>
      <c r="C108" s="34"/>
    </row>
    <row r="109" spans="1:3" ht="15">
      <c r="A109" s="31"/>
      <c r="B109" s="4"/>
      <c r="C109" s="71"/>
    </row>
    <row r="110" spans="1:3" ht="15">
      <c r="A110" s="31"/>
      <c r="B110" s="4"/>
      <c r="C110" s="72"/>
    </row>
    <row r="111" spans="1:3" ht="15">
      <c r="A111" s="31"/>
      <c r="B111" s="4"/>
      <c r="C111" s="34"/>
    </row>
    <row r="112" spans="1:3" ht="15">
      <c r="A112" s="31"/>
      <c r="B112" s="4"/>
      <c r="C112" s="34"/>
    </row>
    <row r="113" spans="1:3" ht="15">
      <c r="A113" s="31"/>
      <c r="B113" s="4"/>
      <c r="C113" s="35"/>
    </row>
    <row r="114" spans="1:3" ht="15">
      <c r="A114" s="31"/>
      <c r="B114" s="4"/>
      <c r="C114" s="72"/>
    </row>
    <row r="115" spans="1:3" ht="15">
      <c r="A115" s="31"/>
      <c r="B115" s="4"/>
      <c r="C115" s="34"/>
    </row>
    <row r="116" spans="1:3" ht="15">
      <c r="A116" s="31"/>
      <c r="B116" s="4"/>
      <c r="C116" s="34"/>
    </row>
    <row r="117" spans="1:3" ht="15">
      <c r="A117" s="31"/>
      <c r="B117" s="4"/>
      <c r="C117" s="72"/>
    </row>
    <row r="118" spans="1:3" ht="15">
      <c r="A118" s="31"/>
      <c r="B118" s="4"/>
      <c r="C118" s="72"/>
    </row>
    <row r="119" spans="1:3" ht="15">
      <c r="A119" s="31"/>
      <c r="B119" s="4"/>
      <c r="C119" s="70"/>
    </row>
    <row r="120" spans="1:3" ht="15">
      <c r="A120" s="31"/>
      <c r="B120" s="4"/>
      <c r="C120" s="72"/>
    </row>
    <row r="121" spans="1:3" ht="15">
      <c r="A121" s="31"/>
      <c r="B121" s="4"/>
      <c r="C121" s="34"/>
    </row>
    <row r="122" spans="1:3" ht="15">
      <c r="A122" s="31"/>
      <c r="B122" s="4"/>
      <c r="C122" s="34"/>
    </row>
    <row r="123" spans="1:3" ht="15">
      <c r="A123" s="31"/>
      <c r="B123" s="4"/>
      <c r="C123" s="72"/>
    </row>
    <row r="124" spans="1:3" ht="15">
      <c r="A124" s="31"/>
      <c r="B124" s="4"/>
      <c r="C124" s="72"/>
    </row>
    <row r="125" spans="1:3" ht="15">
      <c r="A125" s="31"/>
      <c r="B125" s="4"/>
      <c r="C125" s="34"/>
    </row>
    <row r="126" spans="1:3" ht="15">
      <c r="A126" s="31"/>
      <c r="B126" s="4"/>
      <c r="C126" s="34"/>
    </row>
    <row r="127" spans="1:3" ht="15">
      <c r="A127" s="31"/>
      <c r="B127" s="4"/>
      <c r="C127" s="72"/>
    </row>
    <row r="128" spans="1:3" ht="15">
      <c r="A128" s="31"/>
      <c r="B128" s="4"/>
      <c r="C128" s="34"/>
    </row>
    <row r="129" spans="1:3" ht="15">
      <c r="A129" s="31"/>
      <c r="B129" s="4"/>
      <c r="C129" s="72"/>
    </row>
    <row r="130" spans="1:3" ht="15">
      <c r="A130" s="31"/>
      <c r="B130" s="4"/>
      <c r="C130" s="72"/>
    </row>
    <row r="131" spans="1:3" ht="18">
      <c r="A131" s="23"/>
      <c r="B131" s="4"/>
      <c r="C131" s="69"/>
    </row>
    <row r="132" spans="1:3" ht="15">
      <c r="A132" s="1"/>
      <c r="B132" s="4"/>
      <c r="C132" s="69"/>
    </row>
    <row r="133" spans="1:3" ht="15">
      <c r="A133" s="1"/>
      <c r="B133" s="4"/>
      <c r="C133" s="69"/>
    </row>
    <row r="134" spans="1:3" ht="15">
      <c r="A134" s="1"/>
      <c r="B134" s="4"/>
      <c r="C134" s="69"/>
    </row>
    <row r="135" spans="1:3" ht="15">
      <c r="A135" s="1"/>
      <c r="B135" s="4"/>
      <c r="C135" s="69"/>
    </row>
    <row r="136" spans="1:3" ht="15">
      <c r="A136" s="1"/>
      <c r="B136" s="4"/>
      <c r="C136" s="69"/>
    </row>
    <row r="137" spans="1:3" ht="15">
      <c r="A137" s="1"/>
      <c r="B137" s="4"/>
      <c r="C137" s="69"/>
    </row>
    <row r="138" spans="1:3" ht="18">
      <c r="A138" s="22"/>
      <c r="B138" s="5"/>
      <c r="C138" s="88"/>
    </row>
    <row r="139" spans="1:3" ht="15.75">
      <c r="A139" s="8"/>
      <c r="B139" s="8"/>
      <c r="C139" s="86"/>
    </row>
    <row r="140" spans="1:3" ht="15.75">
      <c r="A140" s="8"/>
      <c r="C140" s="89"/>
    </row>
    <row r="141" spans="1:3" ht="15.75">
      <c r="A141" s="8"/>
      <c r="B141" s="8"/>
      <c r="C141" s="67"/>
    </row>
    <row r="142" spans="1:3" ht="15">
      <c r="A142" s="8"/>
      <c r="B142" s="8"/>
      <c r="C142" s="68"/>
    </row>
    <row r="143" spans="1:3" ht="15.75">
      <c r="A143" s="16"/>
      <c r="B143" s="4"/>
      <c r="C143" s="72"/>
    </row>
    <row r="144" spans="1:3" ht="15">
      <c r="A144" s="31"/>
      <c r="B144" s="4"/>
      <c r="C144" s="72"/>
    </row>
    <row r="145" spans="1:3" ht="15">
      <c r="A145" s="36"/>
      <c r="B145" s="4"/>
      <c r="C145" s="72"/>
    </row>
    <row r="146" spans="1:3" ht="15">
      <c r="A146" s="31"/>
      <c r="B146" s="4"/>
      <c r="C146" s="34"/>
    </row>
    <row r="147" spans="1:3" ht="15">
      <c r="A147" s="31"/>
      <c r="B147" s="4"/>
      <c r="C147" s="34"/>
    </row>
    <row r="148" spans="1:3" ht="15">
      <c r="A148" s="31"/>
      <c r="B148" s="4"/>
      <c r="C148" s="34"/>
    </row>
    <row r="149" spans="1:3" ht="15">
      <c r="A149" s="31"/>
      <c r="B149" s="4"/>
      <c r="C149" s="35"/>
    </row>
    <row r="150" spans="1:3" ht="15">
      <c r="A150" s="31"/>
      <c r="B150" s="4"/>
      <c r="C150" s="35"/>
    </row>
    <row r="151" spans="1:3" ht="15">
      <c r="A151" s="31"/>
      <c r="B151" s="4"/>
      <c r="C151" s="34"/>
    </row>
    <row r="152" spans="1:3" ht="15">
      <c r="A152" s="31"/>
      <c r="B152" s="4"/>
      <c r="C152" s="72"/>
    </row>
    <row r="153" spans="1:3" ht="15">
      <c r="A153" s="31"/>
      <c r="B153" s="4"/>
      <c r="C153" s="72"/>
    </row>
    <row r="154" spans="1:3" ht="15">
      <c r="A154" s="31"/>
      <c r="B154" s="4"/>
      <c r="C154" s="72"/>
    </row>
    <row r="155" spans="1:3" ht="15.75">
      <c r="A155" s="8"/>
      <c r="B155" s="8"/>
      <c r="C155" s="90"/>
    </row>
    <row r="156" spans="1:3" ht="15.75">
      <c r="A156" s="8"/>
      <c r="C156" s="89"/>
    </row>
    <row r="157" spans="1:3" ht="15.75">
      <c r="A157" s="8"/>
      <c r="B157" s="8"/>
      <c r="C157" s="67"/>
    </row>
    <row r="158" spans="1:3" ht="15">
      <c r="A158" s="8"/>
      <c r="B158" s="8"/>
      <c r="C158" s="68"/>
    </row>
    <row r="159" spans="1:3" ht="15.75">
      <c r="A159" s="16"/>
      <c r="B159" s="16"/>
      <c r="C159" s="81"/>
    </row>
    <row r="160" spans="1:3" ht="15">
      <c r="A160" s="25"/>
      <c r="B160" s="25"/>
      <c r="C160" s="91"/>
    </row>
    <row r="161" spans="1:3" ht="15">
      <c r="A161" s="25"/>
      <c r="B161" s="25"/>
      <c r="C161" s="30"/>
    </row>
    <row r="162" spans="1:3" ht="15">
      <c r="A162" s="25"/>
      <c r="B162" s="25"/>
      <c r="C162" s="30"/>
    </row>
    <row r="163" spans="1:3" ht="15">
      <c r="A163" s="25"/>
      <c r="B163" s="25"/>
      <c r="C163" s="30"/>
    </row>
    <row r="164" spans="1:3" ht="15">
      <c r="A164" s="25"/>
      <c r="B164" s="25"/>
      <c r="C164" s="30"/>
    </row>
    <row r="165" spans="1:3" ht="15">
      <c r="A165" s="25"/>
      <c r="B165" s="25"/>
      <c r="C165" s="30"/>
    </row>
    <row r="166" spans="1:3" ht="15">
      <c r="A166" s="25"/>
      <c r="B166" s="25"/>
      <c r="C166" s="30"/>
    </row>
    <row r="167" spans="1:3" ht="15">
      <c r="A167" s="25"/>
      <c r="B167" s="25"/>
      <c r="C167" s="30"/>
    </row>
    <row r="168" spans="1:3" ht="15">
      <c r="A168" s="25"/>
      <c r="B168" s="25"/>
      <c r="C168" s="30"/>
    </row>
    <row r="169" spans="1:3" ht="15">
      <c r="A169" s="25"/>
      <c r="B169" s="25"/>
      <c r="C169" s="30"/>
    </row>
    <row r="170" spans="1:3" ht="15">
      <c r="A170" s="25"/>
      <c r="B170" s="25"/>
      <c r="C170" s="30"/>
    </row>
    <row r="171" spans="1:3" ht="15">
      <c r="A171" s="25"/>
      <c r="B171" s="25"/>
      <c r="C171" s="30"/>
    </row>
    <row r="172" spans="1:3" ht="15">
      <c r="A172" s="25"/>
      <c r="B172" s="25"/>
      <c r="C172" s="30"/>
    </row>
    <row r="173" spans="1:3" ht="15">
      <c r="A173" s="25"/>
      <c r="B173" s="25"/>
      <c r="C173" s="30"/>
    </row>
    <row r="174" spans="1:3" ht="15">
      <c r="A174" s="25"/>
      <c r="B174" s="25"/>
      <c r="C174" s="30"/>
    </row>
    <row r="175" spans="1:3" ht="15">
      <c r="A175" s="25"/>
      <c r="B175" s="25"/>
      <c r="C175" s="28"/>
    </row>
    <row r="176" spans="1:3" ht="18">
      <c r="A176" s="23"/>
      <c r="B176" s="4"/>
      <c r="C176" s="4"/>
    </row>
    <row r="177" spans="1:3" ht="15">
      <c r="A177" s="1"/>
      <c r="B177" s="4"/>
      <c r="C177" s="4"/>
    </row>
    <row r="178" spans="1:3" ht="15">
      <c r="A178" s="1"/>
      <c r="B178" s="4"/>
      <c r="C178" s="4"/>
    </row>
    <row r="179" spans="1:3" ht="15">
      <c r="A179" s="4"/>
      <c r="B179" s="4"/>
      <c r="C179" s="4"/>
    </row>
    <row r="180" spans="1:3" ht="15">
      <c r="A180" s="4"/>
      <c r="B180" s="4"/>
      <c r="C180" s="4"/>
    </row>
    <row r="181" spans="1:3" ht="15">
      <c r="A181" s="4"/>
      <c r="B181" s="4"/>
      <c r="C181" s="4"/>
    </row>
    <row r="182" spans="1:3" ht="15">
      <c r="A182" s="4"/>
      <c r="B182" s="4"/>
      <c r="C182" s="4"/>
    </row>
    <row r="183" spans="1:3" ht="18">
      <c r="A183" s="22"/>
      <c r="B183" s="5"/>
      <c r="C183" s="6"/>
    </row>
    <row r="184" spans="1:3" ht="15.75">
      <c r="A184" s="8"/>
      <c r="B184" s="8"/>
      <c r="C184" s="9"/>
    </row>
    <row r="185" spans="1:3" ht="15.75">
      <c r="A185" s="8"/>
      <c r="C185" s="11"/>
    </row>
    <row r="186" spans="1:3" ht="15.75">
      <c r="A186" s="8"/>
      <c r="B186" s="8"/>
      <c r="C186" s="13"/>
    </row>
    <row r="187" spans="1:3" ht="15">
      <c r="A187" s="8"/>
      <c r="B187" s="8"/>
      <c r="C187" s="14"/>
    </row>
    <row r="188" spans="1:3" ht="15.75">
      <c r="A188" s="16"/>
      <c r="B188" s="25"/>
      <c r="C188" s="28"/>
    </row>
    <row r="189" spans="1:3" ht="15">
      <c r="A189" s="25"/>
      <c r="B189" s="25"/>
      <c r="C189" s="30"/>
    </row>
    <row r="190" spans="1:3" ht="15">
      <c r="A190" s="25"/>
      <c r="B190" s="25"/>
      <c r="C190" s="30"/>
    </row>
    <row r="191" spans="1:3" ht="15">
      <c r="A191" s="25"/>
      <c r="B191" s="25"/>
      <c r="C191" s="28"/>
    </row>
    <row r="192" spans="1:3" ht="15">
      <c r="A192" s="25"/>
      <c r="B192" s="25"/>
      <c r="C192" s="28"/>
    </row>
    <row r="193" spans="1:3" ht="15">
      <c r="A193" s="25"/>
      <c r="B193" s="25"/>
      <c r="C193" s="28"/>
    </row>
    <row r="194" spans="1:3" ht="15">
      <c r="A194" s="25"/>
      <c r="B194" s="25"/>
      <c r="C194" s="28"/>
    </row>
    <row r="195" spans="1:3" ht="15">
      <c r="A195" s="25"/>
      <c r="B195" s="25"/>
      <c r="C195" s="28"/>
    </row>
    <row r="196" spans="1:3" ht="15">
      <c r="A196" s="25"/>
      <c r="B196" s="25"/>
      <c r="C196" s="28"/>
    </row>
    <row r="197" spans="1:3" ht="15">
      <c r="A197" s="25"/>
      <c r="B197" s="25"/>
      <c r="C197" s="28"/>
    </row>
    <row r="198" spans="1:3" ht="15">
      <c r="A198" s="25"/>
      <c r="B198" s="25"/>
      <c r="C198" s="30"/>
    </row>
    <row r="199" spans="1:3" ht="15">
      <c r="A199" s="25"/>
      <c r="B199" s="25"/>
      <c r="C199" s="30"/>
    </row>
    <row r="200" spans="1:3" ht="15">
      <c r="A200" s="25"/>
      <c r="B200" s="25"/>
      <c r="C200" s="30"/>
    </row>
    <row r="201" spans="1:3" ht="15">
      <c r="A201" s="25"/>
      <c r="B201" s="25"/>
      <c r="C201" s="30"/>
    </row>
    <row r="202" spans="1:3" ht="15">
      <c r="A202" s="25"/>
      <c r="B202" s="25"/>
      <c r="C202" s="30"/>
    </row>
    <row r="203" spans="1:3" ht="15">
      <c r="A203" s="25"/>
      <c r="B203" s="25"/>
      <c r="C203" s="30"/>
    </row>
    <row r="204" spans="1:3" ht="15">
      <c r="A204" s="25"/>
      <c r="B204" s="25"/>
      <c r="C204" s="30"/>
    </row>
    <row r="205" spans="1:3" ht="15">
      <c r="A205" s="25"/>
      <c r="B205" s="25"/>
      <c r="C205" s="30"/>
    </row>
    <row r="206" spans="1:3" ht="15">
      <c r="A206" s="25"/>
      <c r="B206" s="25"/>
      <c r="C206" s="30"/>
    </row>
    <row r="207" spans="1:3" ht="15">
      <c r="A207" s="25"/>
      <c r="B207" s="25"/>
      <c r="C207" s="30"/>
    </row>
    <row r="208" spans="1:3" ht="15.75">
      <c r="A208" s="25"/>
      <c r="B208" s="25"/>
      <c r="C208" s="86"/>
    </row>
    <row r="209" spans="1:3" ht="15.75">
      <c r="A209" s="25"/>
      <c r="B209" s="25"/>
      <c r="C209" s="89"/>
    </row>
    <row r="210" spans="1:3" ht="15.75">
      <c r="A210" s="25"/>
      <c r="B210" s="25"/>
      <c r="C210" s="67"/>
    </row>
    <row r="211" spans="1:3" ht="15">
      <c r="A211" s="25"/>
      <c r="B211" s="25"/>
      <c r="C211" s="68"/>
    </row>
    <row r="212" spans="1:3" ht="15.75">
      <c r="A212" s="16"/>
      <c r="B212" s="25"/>
      <c r="C212" s="30"/>
    </row>
    <row r="213" spans="1:3" ht="15">
      <c r="A213" s="25"/>
      <c r="B213" s="25"/>
      <c r="C213" s="30"/>
    </row>
    <row r="214" spans="1:3" ht="15">
      <c r="A214" s="25"/>
      <c r="B214" s="25"/>
      <c r="C214" s="30"/>
    </row>
    <row r="215" spans="1:3" ht="15">
      <c r="A215" s="25"/>
      <c r="B215" s="25"/>
      <c r="C215" s="30"/>
    </row>
    <row r="216" spans="1:3" ht="15">
      <c r="A216" s="25"/>
      <c r="B216" s="25"/>
      <c r="C216" s="30"/>
    </row>
    <row r="217" spans="1:3" ht="15">
      <c r="A217" s="25"/>
      <c r="B217" s="25"/>
      <c r="C217" s="30"/>
    </row>
    <row r="218" spans="1:3" ht="15">
      <c r="A218" s="25"/>
      <c r="B218" s="25"/>
      <c r="C218" s="30"/>
    </row>
    <row r="219" spans="1:3" ht="15">
      <c r="A219" s="25"/>
      <c r="B219" s="25"/>
      <c r="C219" s="30"/>
    </row>
    <row r="220" spans="1:3" ht="15">
      <c r="A220" s="25"/>
      <c r="B220" s="25"/>
      <c r="C220" s="30"/>
    </row>
    <row r="221" spans="1:3" ht="15">
      <c r="A221" s="25"/>
      <c r="B221" s="25"/>
      <c r="C221" s="30"/>
    </row>
    <row r="222" spans="1:3" ht="15">
      <c r="A222" s="25"/>
      <c r="B222" s="25"/>
      <c r="C222" s="30"/>
    </row>
    <row r="223" spans="1:3" ht="15">
      <c r="A223" s="25"/>
      <c r="B223" s="25"/>
      <c r="C223" s="91"/>
    </row>
    <row r="224" spans="1:3" ht="15">
      <c r="A224" s="25"/>
      <c r="B224" s="25"/>
      <c r="C224" s="30"/>
    </row>
    <row r="225" spans="1:3" ht="15">
      <c r="A225" s="25"/>
      <c r="B225" s="25"/>
      <c r="C225" s="91"/>
    </row>
    <row r="226" spans="1:3" ht="15">
      <c r="A226" s="25"/>
      <c r="B226" s="25"/>
      <c r="C226" s="92"/>
    </row>
    <row r="227" spans="1:3" ht="15">
      <c r="A227" s="25"/>
      <c r="B227" s="25"/>
      <c r="C227" s="91"/>
    </row>
    <row r="228" spans="1:3" ht="15">
      <c r="A228" s="25"/>
      <c r="B228" s="25"/>
      <c r="C228" s="91"/>
    </row>
    <row r="229" spans="1:3" ht="15">
      <c r="A229" s="25"/>
      <c r="B229" s="25"/>
      <c r="C229" s="91"/>
    </row>
    <row r="230" spans="1:3" ht="15">
      <c r="A230" s="25"/>
      <c r="B230" s="25"/>
      <c r="C230" s="91"/>
    </row>
    <row r="231" spans="1:3" ht="15">
      <c r="A231" s="25"/>
      <c r="B231" s="25"/>
      <c r="C231" s="91"/>
    </row>
    <row r="232" spans="1:3" ht="15">
      <c r="A232" s="25"/>
      <c r="B232" s="25"/>
      <c r="C232" s="91"/>
    </row>
    <row r="233" spans="1:3" ht="15">
      <c r="A233" s="25"/>
      <c r="B233" s="25"/>
      <c r="C233" s="91"/>
    </row>
    <row r="234" spans="1:3" ht="15">
      <c r="A234" s="25"/>
      <c r="B234" s="25"/>
      <c r="C234" s="91"/>
    </row>
    <row r="235" spans="1:3" ht="15">
      <c r="A235" s="25"/>
      <c r="B235" s="25"/>
      <c r="C235" s="91"/>
    </row>
    <row r="236" spans="1:3" ht="15">
      <c r="A236" s="25"/>
      <c r="B236" s="25"/>
      <c r="C236" s="91"/>
    </row>
    <row r="237" spans="1:3" ht="15">
      <c r="A237" s="25"/>
      <c r="B237" s="25"/>
      <c r="C237" s="91"/>
    </row>
    <row r="238" spans="1:3" ht="15">
      <c r="A238" s="25"/>
      <c r="B238" s="25"/>
      <c r="C238" s="91"/>
    </row>
    <row r="239" ht="12.75">
      <c r="C239" s="60"/>
    </row>
    <row r="240" ht="12.75">
      <c r="C240" s="60"/>
    </row>
    <row r="241" ht="12.75">
      <c r="C241" s="60"/>
    </row>
    <row r="242" ht="12.75">
      <c r="C242" s="60"/>
    </row>
    <row r="243" ht="12.75">
      <c r="C243" s="60"/>
    </row>
    <row r="244" ht="12.75">
      <c r="C244" s="60"/>
    </row>
  </sheetData>
  <mergeCells count="3">
    <mergeCell ref="A68:F68"/>
    <mergeCell ref="A69:F69"/>
    <mergeCell ref="A7:H7"/>
  </mergeCells>
  <printOptions/>
  <pageMargins left="1.05" right="0.23" top="0.36" bottom="0.28" header="0.27" footer="0.2"/>
  <pageSetup horizontalDpi="600" verticalDpi="600" orientation="portrait" paperSize="9" scale="70" r:id="rId1"/>
  <headerFooter alignWithMargins="0">
    <oddFooter>&amp;CPage 4</oddFooter>
  </headerFooter>
  <rowBreaks count="2" manualBreakCount="2">
    <brk id="70" max="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whr</cp:lastModifiedBy>
  <cp:lastPrinted>2006-11-17T04:29:02Z</cp:lastPrinted>
  <dcterms:created xsi:type="dcterms:W3CDTF">1999-03-24T07:15:04Z</dcterms:created>
  <dcterms:modified xsi:type="dcterms:W3CDTF">2006-11-23T09:13:35Z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1093957423</vt:i4>
  </property>
  <property fmtid="{D5CDD505-2E9C-101B-9397-08002B2CF9AE}" pid="3" name="_EmailSubject">
    <vt:lpwstr>Scope Industries Berhad</vt:lpwstr>
  </property>
  <property fmtid="{D5CDD505-2E9C-101B-9397-08002B2CF9AE}" pid="4" name="_AuthorEmail">
    <vt:lpwstr>jc@fastrack.com.my</vt:lpwstr>
  </property>
  <property fmtid="{D5CDD505-2E9C-101B-9397-08002B2CF9AE}" pid="5" name="_AuthorEmailDisplayName">
    <vt:lpwstr>Julie Cheah</vt:lpwstr>
  </property>
  <property fmtid="{D5CDD505-2E9C-101B-9397-08002B2CF9AE}" pid="6" name="_ReviewingToolsShownOnce">
    <vt:lpwstr/>
  </property>
</Properties>
</file>